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EVALUACION FINANCIERA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<sst xmlns="http://schemas.openxmlformats.org/spreadsheetml/2006/main" count="49" uniqueCount="42">
  <si>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 xml:space="preserve">b) Notas a los Estados Financieros según Artículo 36 Ley 222/95. </t>
  </si>
  <si>
    <t xml:space="preserve">c) Certificación de los Estados Financieros según Artículo 37 Ley 222/95. </t>
  </si>
  <si>
    <t>UT.  AFIANZA- TELBROAD</t>
  </si>
  <si>
    <t>FOLIO 36-38</t>
  </si>
  <si>
    <t>AFIANZA
50%</t>
  </si>
  <si>
    <t>TELBROAD
50%</t>
  </si>
  <si>
    <t xml:space="preserve">Estados financieros comparativos del año 2012-2011 (Balance General y Estado de Pérdidas y Ganancias) especificando el activo corriente, activo fijo, pasivo corriente y pasivo a largo plazo, firmados por el proponente persona natural o por el Representante Legal de la persona jurídica y el contador o Revisor Fiscal de la empresa si está obligado a tener. </t>
  </si>
  <si>
    <t>FOLIO 39-42</t>
  </si>
  <si>
    <t xml:space="preserve">d) Certificados de vigencia y Antecedentes Disciplinarios del contador y/o del revisor fiscal, expedidos por la Junta Central de Contadores, con fecha no mayor a noventa (90) días calendario, anteriores a la fecha del presente proceso de contratación. </t>
  </si>
  <si>
    <t>FOLIO 45</t>
  </si>
  <si>
    <t>FOLIO 51-54</t>
  </si>
  <si>
    <t>FOLIO 55-56</t>
  </si>
  <si>
    <t>FOLIO 58</t>
  </si>
  <si>
    <t>FOLIO 59</t>
  </si>
  <si>
    <t>INDICADORES FINANCIEROS</t>
  </si>
  <si>
    <t>ACTIVO CORRIENTE / PASIVO CORRIENTE</t>
  </si>
  <si>
    <t xml:space="preserve">PASIVO TOTAL / ACTIVO TOTAL </t>
  </si>
  <si>
    <t>ACTIVOS CORRIENTES- PASIVOS CORRIENTES</t>
  </si>
  <si>
    <t xml:space="preserve">ACTIVO TOTAL - PASIVO TOTAL </t>
  </si>
  <si>
    <t>LIQUIDEZ  ≥ 1</t>
  </si>
  <si>
    <t xml:space="preserve">ENDEUDAMIENTO  ≤  70% </t>
  </si>
  <si>
    <t>**PATRIMONIO ≥  10% PRESUPUESTO</t>
  </si>
  <si>
    <t xml:space="preserve">**CAPITAL DE TRABAJO ≥  10% PRESUPUESTO </t>
  </si>
  <si>
    <t>** PRESUPUESTO OFICIAL $ 406.000.000 = 40.600.000</t>
  </si>
  <si>
    <t>TOTAL U.T</t>
  </si>
  <si>
    <t>DOCUMENTOS</t>
  </si>
  <si>
    <t>FOLIO
17-18</t>
  </si>
  <si>
    <t>FOLIO 21-28</t>
  </si>
  <si>
    <t>FOLIO 29</t>
  </si>
  <si>
    <t>CUMPLE</t>
  </si>
  <si>
    <t>FOLIO 27-28</t>
  </si>
  <si>
    <t>FOLIO 29-39</t>
  </si>
  <si>
    <t>FOLIO 40-41</t>
  </si>
  <si>
    <t>FOLIO 45-49</t>
  </si>
  <si>
    <t>EVALUACIÓN FINANCIERA</t>
  </si>
  <si>
    <t>SELECCIÓN PÚBLICA No. 17 DE 2013</t>
  </si>
  <si>
    <t>“Radio Televisión Nacional de Colombia- RTVC, requiere contratar la elaboración de un estudio jurídico, financiero y técnico que permita definir un modelo de implementación del Proyecto Acceso Universal de Televisión - DTH social de conformidad con las especificaciones descritas en el Estudio de Conveniencia y Oportunidad, el pliego de condiciones y la propuesta presentada por el oferente seleccionado”</t>
  </si>
  <si>
    <t>NO CUMPLE</t>
  </si>
  <si>
    <t>STI SOLUCIONES EN TELECOMUNICACIONES E INFORMATICA SAS</t>
  </si>
  <si>
    <t>INVERSIONES DE INTERVENTORIAS, TELECOMUNICACIONES, CONSULTORIAS &amp; CONSTRUCCIONES ITECO LTDA</t>
  </si>
  <si>
    <t>FOLIO 19-20</t>
  </si>
  <si>
    <t>X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</si>
</sst>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sz val="10"/>
      <color indexed="8"/>
      <name val="Trebuchet MS"/>
      <family val="2"/>
    </font>
    <font>
      <b/>
      <i/>
      <sz val="11"/>
      <color indexed="8"/>
      <name val="Trebuchet MS"/>
      <family val="2"/>
    </font>
    <font>
      <b/>
      <sz val="12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i/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13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0" fontId="41" fillId="0" borderId="16" xfId="0" applyFont="1" applyBorder="1" applyAlignment="1">
      <alignment wrapText="1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/>
    </xf>
    <xf numFmtId="9" fontId="42" fillId="33" borderId="17" xfId="0" applyNumberFormat="1" applyFont="1" applyFill="1" applyBorder="1" applyAlignment="1">
      <alignment horizontal="center" wrapText="1"/>
    </xf>
    <xf numFmtId="0" fontId="42" fillId="33" borderId="13" xfId="0" applyFont="1" applyFill="1" applyBorder="1" applyAlignment="1">
      <alignment horizontal="center"/>
    </xf>
    <xf numFmtId="9" fontId="42" fillId="33" borderId="18" xfId="0" applyNumberFormat="1" applyFont="1" applyFill="1" applyBorder="1" applyAlignment="1">
      <alignment horizontal="center" wrapText="1"/>
    </xf>
    <xf numFmtId="9" fontId="42" fillId="33" borderId="19" xfId="0" applyNumberFormat="1" applyFont="1" applyFill="1" applyBorder="1" applyAlignment="1">
      <alignment horizontal="center" wrapText="1"/>
    </xf>
    <xf numFmtId="0" fontId="42" fillId="33" borderId="20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vertical="center"/>
    </xf>
    <xf numFmtId="0" fontId="41" fillId="33" borderId="30" xfId="0" applyFont="1" applyFill="1" applyBorder="1" applyAlignment="1">
      <alignment horizontal="center" vertical="center"/>
    </xf>
    <xf numFmtId="2" fontId="41" fillId="33" borderId="21" xfId="0" applyNumberFormat="1" applyFont="1" applyFill="1" applyBorder="1" applyAlignment="1">
      <alignment horizontal="right" vertical="center"/>
    </xf>
    <xf numFmtId="171" fontId="41" fillId="33" borderId="31" xfId="46" applyFont="1" applyFill="1" applyBorder="1" applyAlignment="1">
      <alignment horizontal="right" vertical="center"/>
    </xf>
    <xf numFmtId="171" fontId="43" fillId="33" borderId="32" xfId="0" applyNumberFormat="1" applyFont="1" applyFill="1" applyBorder="1" applyAlignment="1">
      <alignment horizontal="right" vertical="center"/>
    </xf>
    <xf numFmtId="171" fontId="43" fillId="33" borderId="15" xfId="46" applyFont="1" applyFill="1" applyBorder="1" applyAlignment="1">
      <alignment horizontal="right" vertical="center"/>
    </xf>
    <xf numFmtId="0" fontId="41" fillId="33" borderId="31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vertical="center"/>
    </xf>
    <xf numFmtId="0" fontId="43" fillId="33" borderId="15" xfId="0" applyFont="1" applyFill="1" applyBorder="1" applyAlignment="1">
      <alignment horizontal="center" vertical="center"/>
    </xf>
    <xf numFmtId="9" fontId="41" fillId="33" borderId="21" xfId="52" applyFont="1" applyFill="1" applyBorder="1" applyAlignment="1">
      <alignment horizontal="center" vertical="center"/>
    </xf>
    <xf numFmtId="9" fontId="41" fillId="33" borderId="31" xfId="52" applyFont="1" applyFill="1" applyBorder="1" applyAlignment="1">
      <alignment horizontal="center" vertical="center"/>
    </xf>
    <xf numFmtId="9" fontId="43" fillId="33" borderId="32" xfId="0" applyNumberFormat="1" applyFont="1" applyFill="1" applyBorder="1" applyAlignment="1">
      <alignment horizontal="center" vertical="center"/>
    </xf>
    <xf numFmtId="9" fontId="43" fillId="33" borderId="15" xfId="52" applyFont="1" applyFill="1" applyBorder="1" applyAlignment="1">
      <alignment horizontal="center" vertical="center"/>
    </xf>
    <xf numFmtId="178" fontId="41" fillId="33" borderId="21" xfId="46" applyNumberFormat="1" applyFont="1" applyFill="1" applyBorder="1" applyAlignment="1">
      <alignment horizontal="center" vertical="center"/>
    </xf>
    <xf numFmtId="178" fontId="41" fillId="33" borderId="31" xfId="46" applyNumberFormat="1" applyFont="1" applyFill="1" applyBorder="1" applyAlignment="1">
      <alignment horizontal="center" vertical="center"/>
    </xf>
    <xf numFmtId="178" fontId="43" fillId="33" borderId="32" xfId="0" applyNumberFormat="1" applyFont="1" applyFill="1" applyBorder="1" applyAlignment="1">
      <alignment vertical="center"/>
    </xf>
    <xf numFmtId="178" fontId="43" fillId="33" borderId="15" xfId="46" applyNumberFormat="1" applyFont="1" applyFill="1" applyBorder="1" applyAlignment="1">
      <alignment horizontal="center" vertical="center"/>
    </xf>
    <xf numFmtId="178" fontId="41" fillId="33" borderId="33" xfId="46" applyNumberFormat="1" applyFont="1" applyFill="1" applyBorder="1" applyAlignment="1">
      <alignment horizontal="center" vertical="center"/>
    </xf>
    <xf numFmtId="178" fontId="41" fillId="33" borderId="34" xfId="46" applyNumberFormat="1" applyFont="1" applyFill="1" applyBorder="1" applyAlignment="1">
      <alignment horizontal="center" vertical="center"/>
    </xf>
    <xf numFmtId="178" fontId="43" fillId="33" borderId="35" xfId="0" applyNumberFormat="1" applyFont="1" applyFill="1" applyBorder="1" applyAlignment="1">
      <alignment vertical="center"/>
    </xf>
    <xf numFmtId="178" fontId="43" fillId="33" borderId="36" xfId="46" applyNumberFormat="1" applyFont="1" applyFill="1" applyBorder="1" applyAlignment="1">
      <alignment horizontal="center" vertical="center"/>
    </xf>
    <xf numFmtId="171" fontId="43" fillId="33" borderId="36" xfId="46" applyFont="1" applyFill="1" applyBorder="1" applyAlignment="1">
      <alignment horizontal="center" vertical="center"/>
    </xf>
    <xf numFmtId="0" fontId="42" fillId="33" borderId="37" xfId="0" applyFont="1" applyFill="1" applyBorder="1" applyAlignment="1">
      <alignment horizontal="center"/>
    </xf>
    <xf numFmtId="0" fontId="42" fillId="33" borderId="38" xfId="0" applyFont="1" applyFill="1" applyBorder="1" applyAlignment="1">
      <alignment horizontal="center"/>
    </xf>
    <xf numFmtId="0" fontId="42" fillId="33" borderId="39" xfId="0" applyFont="1" applyFill="1" applyBorder="1" applyAlignment="1">
      <alignment horizontal="center"/>
    </xf>
    <xf numFmtId="0" fontId="44" fillId="0" borderId="40" xfId="0" applyFont="1" applyBorder="1" applyAlignment="1">
      <alignment horizontal="center" wrapText="1"/>
    </xf>
    <xf numFmtId="0" fontId="44" fillId="0" borderId="41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42" xfId="0" applyFont="1" applyBorder="1" applyAlignment="1">
      <alignment horizontal="center" wrapText="1"/>
    </xf>
    <xf numFmtId="9" fontId="42" fillId="33" borderId="43" xfId="0" applyNumberFormat="1" applyFont="1" applyFill="1" applyBorder="1" applyAlignment="1">
      <alignment horizontal="center" wrapText="1"/>
    </xf>
    <xf numFmtId="9" fontId="42" fillId="33" borderId="44" xfId="0" applyNumberFormat="1" applyFont="1" applyFill="1" applyBorder="1" applyAlignment="1">
      <alignment horizontal="center" wrapText="1"/>
    </xf>
    <xf numFmtId="0" fontId="41" fillId="33" borderId="45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46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2" fillId="33" borderId="47" xfId="0" applyFont="1" applyFill="1" applyBorder="1" applyAlignment="1">
      <alignment horizontal="center" wrapText="1"/>
    </xf>
    <xf numFmtId="0" fontId="42" fillId="33" borderId="48" xfId="0" applyFont="1" applyFill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2" fillId="33" borderId="49" xfId="0" applyFont="1" applyFill="1" applyBorder="1" applyAlignment="1">
      <alignment horizontal="center" wrapText="1"/>
    </xf>
    <xf numFmtId="0" fontId="41" fillId="33" borderId="50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2" fillId="33" borderId="51" xfId="0" applyFont="1" applyFill="1" applyBorder="1" applyAlignment="1">
      <alignment horizontal="center"/>
    </xf>
    <xf numFmtId="0" fontId="42" fillId="33" borderId="52" xfId="0" applyFont="1" applyFill="1" applyBorder="1" applyAlignment="1">
      <alignment horizontal="center"/>
    </xf>
    <xf numFmtId="0" fontId="42" fillId="33" borderId="5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55.140625" style="1" customWidth="1"/>
    <col min="2" max="2" width="17.00390625" style="14" customWidth="1"/>
    <col min="3" max="3" width="15.8515625" style="14" customWidth="1"/>
    <col min="4" max="4" width="15.8515625" style="15" customWidth="1"/>
    <col min="5" max="5" width="25.7109375" style="14" customWidth="1"/>
    <col min="6" max="6" width="24.57421875" style="14" customWidth="1"/>
    <col min="7" max="16384" width="11.421875" style="7" customWidth="1"/>
  </cols>
  <sheetData>
    <row r="2" spans="1:6" ht="18">
      <c r="A2" s="70" t="s">
        <v>34</v>
      </c>
      <c r="B2" s="70"/>
      <c r="C2" s="70"/>
      <c r="D2" s="70"/>
      <c r="E2" s="70"/>
      <c r="F2" s="70"/>
    </row>
    <row r="3" spans="1:6" ht="18">
      <c r="A3" s="70" t="s">
        <v>35</v>
      </c>
      <c r="B3" s="70"/>
      <c r="C3" s="70"/>
      <c r="D3" s="70"/>
      <c r="E3" s="70"/>
      <c r="F3" s="70"/>
    </row>
    <row r="4" spans="1:6" ht="57" customHeight="1">
      <c r="A4" s="70" t="s">
        <v>36</v>
      </c>
      <c r="B4" s="70"/>
      <c r="C4" s="70"/>
      <c r="D4" s="70"/>
      <c r="E4" s="70"/>
      <c r="F4" s="70"/>
    </row>
    <row r="5" ht="17.25" thickBot="1"/>
    <row r="6" spans="1:6" ht="17.25" thickBot="1">
      <c r="A6" s="60" t="s">
        <v>25</v>
      </c>
      <c r="B6" s="74" t="s">
        <v>2</v>
      </c>
      <c r="C6" s="75"/>
      <c r="D6" s="76"/>
      <c r="E6" s="68" t="s">
        <v>39</v>
      </c>
      <c r="F6" s="68" t="s">
        <v>38</v>
      </c>
    </row>
    <row r="7" spans="1:6" ht="51.75" customHeight="1" thickBot="1">
      <c r="A7" s="61"/>
      <c r="B7" s="16" t="s">
        <v>4</v>
      </c>
      <c r="C7" s="62" t="s">
        <v>5</v>
      </c>
      <c r="D7" s="63"/>
      <c r="E7" s="71"/>
      <c r="F7" s="71"/>
    </row>
    <row r="8" spans="1:6" ht="90">
      <c r="A8" s="2" t="s">
        <v>6</v>
      </c>
      <c r="B8" s="22" t="s">
        <v>3</v>
      </c>
      <c r="C8" s="64" t="s">
        <v>11</v>
      </c>
      <c r="D8" s="65"/>
      <c r="E8" s="23" t="s">
        <v>26</v>
      </c>
      <c r="F8" s="24" t="s">
        <v>30</v>
      </c>
    </row>
    <row r="9" spans="1:6" ht="30">
      <c r="A9" s="3" t="s">
        <v>0</v>
      </c>
      <c r="B9" s="25" t="s">
        <v>7</v>
      </c>
      <c r="C9" s="66" t="s">
        <v>10</v>
      </c>
      <c r="D9" s="67"/>
      <c r="E9" s="26" t="s">
        <v>27</v>
      </c>
      <c r="F9" s="27" t="s">
        <v>31</v>
      </c>
    </row>
    <row r="10" spans="1:6" ht="30">
      <c r="A10" s="3" t="s">
        <v>1</v>
      </c>
      <c r="B10" s="21" t="s">
        <v>41</v>
      </c>
      <c r="C10" s="66" t="s">
        <v>13</v>
      </c>
      <c r="D10" s="67"/>
      <c r="E10" s="26" t="s">
        <v>40</v>
      </c>
      <c r="F10" s="27" t="s">
        <v>32</v>
      </c>
    </row>
    <row r="11" spans="1:6" ht="75.75" thickBot="1">
      <c r="A11" s="4" t="s">
        <v>8</v>
      </c>
      <c r="B11" s="28" t="s">
        <v>9</v>
      </c>
      <c r="C11" s="72" t="s">
        <v>12</v>
      </c>
      <c r="D11" s="73"/>
      <c r="E11" s="29" t="s">
        <v>28</v>
      </c>
      <c r="F11" s="30" t="s">
        <v>33</v>
      </c>
    </row>
    <row r="12" spans="1:6" ht="17.25" thickBot="1">
      <c r="A12" s="5"/>
      <c r="B12" s="55" t="s">
        <v>37</v>
      </c>
      <c r="C12" s="56"/>
      <c r="D12" s="57"/>
      <c r="E12" s="17" t="s">
        <v>29</v>
      </c>
      <c r="F12" s="17" t="s">
        <v>29</v>
      </c>
    </row>
    <row r="14" ht="17.25" thickBot="1"/>
    <row r="15" spans="1:6" ht="17.25" thickBot="1">
      <c r="A15" s="58" t="s">
        <v>14</v>
      </c>
      <c r="B15" s="55" t="s">
        <v>2</v>
      </c>
      <c r="C15" s="56"/>
      <c r="D15" s="57"/>
      <c r="E15" s="68" t="str">
        <f>+E6</f>
        <v>INVERSIONES DE INTERVENTORIAS, TELECOMUNICACIONES, CONSULTORIAS &amp; CONSTRUCCIONES ITECO LTDA</v>
      </c>
      <c r="F15" s="68" t="str">
        <f>+F6</f>
        <v>STI SOLUCIONES EN TELECOMUNICACIONES E INFORMATICA SAS</v>
      </c>
    </row>
    <row r="16" spans="1:6" ht="54" customHeight="1" thickBot="1">
      <c r="A16" s="59"/>
      <c r="B16" s="18" t="s">
        <v>4</v>
      </c>
      <c r="C16" s="19" t="s">
        <v>5</v>
      </c>
      <c r="D16" s="20" t="s">
        <v>24</v>
      </c>
      <c r="E16" s="69"/>
      <c r="F16" s="69"/>
    </row>
    <row r="17" spans="1:6" s="8" customFormat="1" ht="15">
      <c r="A17" s="11" t="s">
        <v>19</v>
      </c>
      <c r="B17" s="31"/>
      <c r="C17" s="32"/>
      <c r="D17" s="33"/>
      <c r="E17" s="34"/>
      <c r="F17" s="34"/>
    </row>
    <row r="18" spans="1:6" s="8" customFormat="1" ht="15">
      <c r="A18" s="12" t="s">
        <v>15</v>
      </c>
      <c r="B18" s="35">
        <f>(102840846/63148708)*50%</f>
        <v>0.8142751392475045</v>
      </c>
      <c r="C18" s="36">
        <f>(131697759/12886450)*50%</f>
        <v>5.109931711216045</v>
      </c>
      <c r="D18" s="37">
        <f>+B18+C18</f>
        <v>5.924206850463549</v>
      </c>
      <c r="E18" s="38">
        <f>1850488293/368432069</f>
        <v>5.022603754397937</v>
      </c>
      <c r="F18" s="38">
        <f>2931503252/1263322855</f>
        <v>2.3204703693894624</v>
      </c>
    </row>
    <row r="19" spans="1:6" s="8" customFormat="1" ht="15">
      <c r="A19" s="12" t="s">
        <v>20</v>
      </c>
      <c r="B19" s="25"/>
      <c r="C19" s="39"/>
      <c r="D19" s="40"/>
      <c r="E19" s="41"/>
      <c r="F19" s="41"/>
    </row>
    <row r="20" spans="1:7" s="8" customFormat="1" ht="15">
      <c r="A20" s="12" t="s">
        <v>16</v>
      </c>
      <c r="B20" s="42">
        <f>+(63148708/103722846)*50%</f>
        <v>0.3044107948985511</v>
      </c>
      <c r="C20" s="43">
        <f>+(12886450/133697759)*50%</f>
        <v>0.04819246820733921</v>
      </c>
      <c r="D20" s="44">
        <f>+B20+C20</f>
        <v>0.3526032631058903</v>
      </c>
      <c r="E20" s="45">
        <f>612771329/1908924843</f>
        <v>0.3210033811687368</v>
      </c>
      <c r="F20" s="45">
        <f>1263322855/4027575111</f>
        <v>0.31366835383147745</v>
      </c>
      <c r="G20" s="9"/>
    </row>
    <row r="21" spans="1:6" s="8" customFormat="1" ht="15">
      <c r="A21" s="12" t="s">
        <v>22</v>
      </c>
      <c r="B21" s="25"/>
      <c r="C21" s="39"/>
      <c r="D21" s="40"/>
      <c r="E21" s="41"/>
      <c r="F21" s="41"/>
    </row>
    <row r="22" spans="1:6" s="8" customFormat="1" ht="15">
      <c r="A22" s="12" t="s">
        <v>17</v>
      </c>
      <c r="B22" s="46">
        <f>(102840846-63148708)*50%</f>
        <v>19846069</v>
      </c>
      <c r="C22" s="47">
        <f>+(131697759-12886450)*50%</f>
        <v>59405654.5</v>
      </c>
      <c r="D22" s="48">
        <f>+B22+C22</f>
        <v>79251723.5</v>
      </c>
      <c r="E22" s="49">
        <f>1850488293-368432069</f>
        <v>1482056224</v>
      </c>
      <c r="F22" s="49">
        <f>2931503252-1263322855</f>
        <v>1668180397</v>
      </c>
    </row>
    <row r="23" spans="1:6" s="8" customFormat="1" ht="15">
      <c r="A23" s="12" t="s">
        <v>21</v>
      </c>
      <c r="B23" s="25"/>
      <c r="C23" s="39"/>
      <c r="D23" s="40"/>
      <c r="E23" s="41"/>
      <c r="F23" s="41"/>
    </row>
    <row r="24" spans="1:6" s="8" customFormat="1" ht="15.75" thickBot="1">
      <c r="A24" s="13" t="s">
        <v>18</v>
      </c>
      <c r="B24" s="50">
        <f>(103722846-63148708)*50%</f>
        <v>20287069</v>
      </c>
      <c r="C24" s="51">
        <f>+(133697759-12886450)*50%</f>
        <v>60405654.5</v>
      </c>
      <c r="D24" s="52">
        <f>+B24+C24</f>
        <v>80692723.5</v>
      </c>
      <c r="E24" s="53">
        <f>1908924843-612771329</f>
        <v>1296153514</v>
      </c>
      <c r="F24" s="54">
        <f>4027575111-1263322855</f>
        <v>2764252256</v>
      </c>
    </row>
    <row r="25" spans="1:6" ht="17.25" thickBot="1">
      <c r="A25" s="10"/>
      <c r="B25" s="55" t="s">
        <v>29</v>
      </c>
      <c r="C25" s="56"/>
      <c r="D25" s="57"/>
      <c r="E25" s="17" t="s">
        <v>29</v>
      </c>
      <c r="F25" s="17" t="s">
        <v>29</v>
      </c>
    </row>
    <row r="26" ht="16.5">
      <c r="A26" s="6" t="s">
        <v>23</v>
      </c>
    </row>
  </sheetData>
  <sheetProtection/>
  <mergeCells count="18">
    <mergeCell ref="E15:E16"/>
    <mergeCell ref="F15:F16"/>
    <mergeCell ref="A2:F2"/>
    <mergeCell ref="A3:F3"/>
    <mergeCell ref="A4:F4"/>
    <mergeCell ref="E6:E7"/>
    <mergeCell ref="F6:F7"/>
    <mergeCell ref="B12:D12"/>
    <mergeCell ref="C11:D11"/>
    <mergeCell ref="B6:D6"/>
    <mergeCell ref="B25:D25"/>
    <mergeCell ref="B15:D15"/>
    <mergeCell ref="A15:A16"/>
    <mergeCell ref="A6:A7"/>
    <mergeCell ref="C7:D7"/>
    <mergeCell ref="C8:D8"/>
    <mergeCell ref="C9:D9"/>
    <mergeCell ref="C10:D10"/>
  </mergeCells>
  <printOptions horizontalCentered="1" verticalCentered="1"/>
  <pageMargins left="0.5118110236220472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FERNANDO BORDA</dc:creator>
  <cp:keywords/>
  <dc:description/>
  <cp:lastModifiedBy>Claudia Milena Collazos Saenz</cp:lastModifiedBy>
  <cp:lastPrinted>2013-11-08T21:38:30Z</cp:lastPrinted>
  <dcterms:created xsi:type="dcterms:W3CDTF">2013-11-04T14:10:40Z</dcterms:created>
  <dcterms:modified xsi:type="dcterms:W3CDTF">2013-11-12T20:35:29Z</dcterms:modified>
  <cp:category/>
  <cp:version/>
  <cp:contentType/>
  <cp:contentStatus/>
</cp:coreProperties>
</file>