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7155" tabRatio="833"/>
  </bookViews>
  <sheets>
    <sheet name="RESUMEN" sheetId="20" r:id="rId1"/>
    <sheet name="FACTORES TÉCNICOS DE EVALUACIÓN" sheetId="1" r:id="rId2"/>
    <sheet name=" EXPERIENCIA DEL PROPONENTE" sheetId="44" r:id="rId3"/>
    <sheet name="EXPERTO TÉCNICO - DIR PROYECTO" sheetId="46" r:id="rId4"/>
    <sheet name="EXPERTO TÉCNICO - ING ELEC TELE" sheetId="47" r:id="rId5"/>
    <sheet name="EXPERTO TÉCNICO - ING ELECTRICO" sheetId="48" r:id="rId6"/>
    <sheet name="EXPERTO TÉCNICO - ING CIVIL ARQ" sheetId="49" r:id="rId7"/>
    <sheet name="EXPERTO JURÍDICO" sheetId="50" r:id="rId8"/>
    <sheet name="EXPERTO FINANCIERO" sheetId="51" r:id="rId9"/>
    <sheet name="FACTORES PONDERABLES" sheetId="19" r:id="rId10"/>
  </sheets>
  <definedNames>
    <definedName name="_Toc330307563" localSheetId="1">'FACTORES TÉCNICOS DE EVALUACIÓN'!#REF!</definedName>
    <definedName name="_Toc330307564" localSheetId="1">'FACTORES TÉCNICOS DE EVALUACIÓN'!#REF!</definedName>
    <definedName name="_xlnm.Print_Area" localSheetId="2">' EXPERIENCIA DEL PROPONENTE'!$B$16:$W$29</definedName>
  </definedNames>
  <calcPr calcId="145621"/>
</workbook>
</file>

<file path=xl/calcChain.xml><?xml version="1.0" encoding="utf-8"?>
<calcChain xmlns="http://schemas.openxmlformats.org/spreadsheetml/2006/main">
  <c r="F13" i="20" l="1"/>
  <c r="H17" i="19" l="1"/>
  <c r="I31" i="51"/>
  <c r="I30" i="51"/>
  <c r="I29" i="51"/>
  <c r="I28" i="51"/>
  <c r="I22" i="51"/>
  <c r="I20" i="51"/>
  <c r="I21" i="51"/>
  <c r="I19" i="51"/>
  <c r="I38" i="50"/>
  <c r="I37" i="50"/>
  <c r="I36" i="50"/>
  <c r="I35" i="50"/>
  <c r="I34" i="50"/>
  <c r="I33" i="50"/>
  <c r="I27" i="50"/>
  <c r="I25" i="50"/>
  <c r="I24" i="50"/>
  <c r="I23" i="50"/>
  <c r="I19" i="50"/>
  <c r="I20" i="50"/>
  <c r="I21" i="50"/>
  <c r="I22" i="50"/>
  <c r="I26" i="50"/>
  <c r="I37" i="49"/>
  <c r="I31" i="49"/>
  <c r="I30" i="49"/>
  <c r="I27" i="49"/>
  <c r="I28" i="49"/>
  <c r="I29" i="49"/>
  <c r="I38" i="48"/>
  <c r="I37" i="48"/>
  <c r="I36" i="48"/>
  <c r="I28" i="48"/>
  <c r="I29" i="48"/>
  <c r="I30" i="48"/>
  <c r="I31" i="48"/>
  <c r="I32" i="48"/>
  <c r="I33" i="48"/>
  <c r="I34" i="48"/>
  <c r="I35" i="48"/>
  <c r="I27" i="48"/>
  <c r="I62" i="47"/>
  <c r="I61" i="47"/>
  <c r="I60" i="47"/>
  <c r="I59" i="47"/>
  <c r="I58" i="47"/>
  <c r="I57" i="47"/>
  <c r="I56" i="47"/>
  <c r="I55" i="47"/>
  <c r="I54" i="47"/>
  <c r="I53" i="47"/>
  <c r="I52" i="47"/>
  <c r="I51" i="47"/>
  <c r="I50" i="47"/>
  <c r="I49" i="47"/>
  <c r="I48" i="47"/>
  <c r="I47" i="47"/>
  <c r="I46" i="47"/>
  <c r="I39" i="47"/>
  <c r="I38" i="47"/>
  <c r="I35" i="47"/>
  <c r="I37" i="47"/>
  <c r="I36" i="47"/>
  <c r="I34" i="47"/>
  <c r="I33" i="47"/>
  <c r="I32" i="47"/>
  <c r="I31" i="47"/>
  <c r="I30" i="47"/>
  <c r="I29" i="47"/>
  <c r="I28" i="47"/>
  <c r="I27" i="47"/>
  <c r="I26" i="47"/>
  <c r="I25" i="47"/>
  <c r="I24" i="47"/>
  <c r="I23" i="47"/>
  <c r="I52" i="46"/>
  <c r="I51" i="46"/>
  <c r="I50" i="46"/>
  <c r="I49" i="46"/>
  <c r="I48" i="46"/>
  <c r="I47" i="46"/>
  <c r="I46" i="46"/>
  <c r="I45" i="46"/>
  <c r="I44" i="46"/>
  <c r="I38" i="46"/>
  <c r="I37" i="46"/>
  <c r="I36" i="46"/>
  <c r="I35" i="46"/>
  <c r="I34" i="46"/>
  <c r="I33" i="46"/>
  <c r="I32" i="46"/>
  <c r="I31" i="46"/>
  <c r="I30" i="46"/>
  <c r="I29" i="46"/>
  <c r="I28" i="46"/>
  <c r="I27" i="46"/>
  <c r="O27" i="44" l="1"/>
  <c r="Q27" i="44" s="1"/>
  <c r="S27" i="44" s="1"/>
  <c r="O28" i="44"/>
  <c r="Q28" i="44" s="1"/>
  <c r="S28" i="44" s="1"/>
  <c r="O26" i="44"/>
  <c r="Q26" i="44" s="1"/>
  <c r="Q29" i="44" s="1"/>
  <c r="S26" i="44" l="1"/>
  <c r="S29" i="44" s="1"/>
  <c r="B24" i="44"/>
  <c r="F15" i="20"/>
  <c r="F14" i="20"/>
  <c r="E14" i="20"/>
  <c r="C14" i="20"/>
  <c r="E13" i="20"/>
  <c r="C13" i="20"/>
  <c r="E12" i="20"/>
  <c r="F12" i="20"/>
  <c r="C12" i="20"/>
  <c r="H17" i="44" l="1"/>
  <c r="G20" i="44" s="1"/>
  <c r="I20" i="44" l="1"/>
  <c r="F11" i="20" l="1"/>
  <c r="F7" i="20"/>
  <c r="G3" i="19"/>
  <c r="I38" i="49" l="1"/>
  <c r="I63" i="47"/>
  <c r="I32" i="49"/>
  <c r="I23" i="51"/>
  <c r="I28" i="50"/>
  <c r="I53" i="46"/>
  <c r="I40" i="47"/>
  <c r="I39" i="50"/>
  <c r="I32" i="51"/>
  <c r="I39" i="46"/>
  <c r="I39" i="48"/>
</calcChain>
</file>

<file path=xl/sharedStrings.xml><?xml version="1.0" encoding="utf-8"?>
<sst xmlns="http://schemas.openxmlformats.org/spreadsheetml/2006/main" count="837" uniqueCount="314">
  <si>
    <t>FOLIO</t>
  </si>
  <si>
    <t>PUNTAJE</t>
  </si>
  <si>
    <t>EVALUACIÓN DE LA PROPUESTA</t>
  </si>
  <si>
    <t>HASTA 100 PUNTOS</t>
  </si>
  <si>
    <t xml:space="preserve">EXPERIENCIA MINIMA </t>
  </si>
  <si>
    <t>No. Certificación</t>
  </si>
  <si>
    <t>OBJETO</t>
  </si>
  <si>
    <t>PRESUPUESTO OFICIAL</t>
  </si>
  <si>
    <t>OBSERVACIONES</t>
  </si>
  <si>
    <t>CUMPLE/NO CUMPLE</t>
  </si>
  <si>
    <t>REQUERIMIENTOS TÉCNICOS MINIMOS DE LA OFERTA</t>
  </si>
  <si>
    <t>FACTORES PONDERABLES</t>
  </si>
  <si>
    <t>PUNTAJE ASIGNADO</t>
  </si>
  <si>
    <t xml:space="preserve">PUNTAJE TOTAL </t>
  </si>
  <si>
    <t>FACTORES HABILITANTES</t>
  </si>
  <si>
    <t>FACTORES DE VERIFICACIÓN TÉCNICA</t>
  </si>
  <si>
    <t>VERIFICACIÓN DE LA EXPERIENCIA DEL PROPONENTE</t>
  </si>
  <si>
    <t>FECHA DE INICIO (DIA/MES/AÑO)</t>
  </si>
  <si>
    <t>PRESUPUESTO MINIMO A ACREDITAR</t>
  </si>
  <si>
    <t>FORMA DE EJECUCIÓN (I, C, UT)</t>
  </si>
  <si>
    <t>CONTRATO TERMINADO O LIQUIDADO (SI/NO)</t>
  </si>
  <si>
    <t>VALOR EJECUTADO POR EL PROPONENTE</t>
  </si>
  <si>
    <t>APOYO INDUSTRIA NACIONAL</t>
  </si>
  <si>
    <t>HABILITANTE/MINIMO/PONDERABLE</t>
  </si>
  <si>
    <t>PONDERABLE</t>
  </si>
  <si>
    <t>HABILITANTE</t>
  </si>
  <si>
    <t>% PARTICIPACION CONTRATO</t>
  </si>
  <si>
    <t>ÍTEM</t>
  </si>
  <si>
    <t>VALOR SMMLV</t>
  </si>
  <si>
    <t>NÚMERO SMMLV</t>
  </si>
  <si>
    <t>MONEDA</t>
  </si>
  <si>
    <t>VALOR TOTAL DEL CONTRATO MONEDA ORIGINAL</t>
  </si>
  <si>
    <t>VALOR SALARIO MÍNIMO</t>
  </si>
  <si>
    <t>FACTORES TECNICOS DE HABILITACIÓN</t>
  </si>
  <si>
    <t>EXPERIENCIA DEL PROPONENTE VENTA Y/O SUMINISTRO</t>
  </si>
  <si>
    <t xml:space="preserve">FACTORES VERIFICACIÓN </t>
  </si>
  <si>
    <t>Menor valor</t>
  </si>
  <si>
    <t>Segundo menor valor</t>
  </si>
  <si>
    <t>Tercer menor valor</t>
  </si>
  <si>
    <t>TASA DE CAMBIO Dólar - Euro</t>
  </si>
  <si>
    <t>TASA DE CAMBIO TRM</t>
  </si>
  <si>
    <t>VALOR TOTAL ACREDITADO</t>
  </si>
  <si>
    <t>VERIFICACIÓN TÉCNICA</t>
  </si>
  <si>
    <t>IA 02 DE 2014</t>
  </si>
  <si>
    <t>HASTA 1000 PUNTOS</t>
  </si>
  <si>
    <t>VERIFICACION  ANEXOS</t>
  </si>
  <si>
    <t>Acreditar experiencia mediante dos (2) certificaciones contractuales y/o actas de liquidación y/o actas de finalización de contratos ejecutados en un 100% contados a partir del 1 de enero de 2010, cuyo objeto corresponda a trabajos de gestión de proyectos que impliquen la supervisión y seguimiento de implementación de proyectos y/o interventoría relacionados con el área de las telecomunicaciones</t>
  </si>
  <si>
    <r>
      <t>“</t>
    </r>
    <r>
      <rPr>
        <b/>
        <sz val="10"/>
        <color theme="1"/>
        <rFont val="Arial"/>
        <family val="2"/>
      </rPr>
      <t>Radio Televisión Nacional de Colombia, RTVC</t>
    </r>
    <r>
      <rPr>
        <sz val="10"/>
        <color theme="1"/>
        <rFont val="Arial"/>
        <family val="2"/>
      </rPr>
      <t>, requiere Contratar de manera integral la Interventoría técnica, jurídica y financiera para el control y seguimiento de los trabajos producto del proceso de selección IA 02 2014 que consiste en “Contratar integralmente la Adquisición, Instalación y Puesta en Funcionamiento de los Sistemas de Transmisión de Televisión Digital Terrestre - TDT para las estaciones de Cerro Neiva, Gabinete, La Pita, Montería, Planadas y Simón Bolívar, en el estándar DVB-T2, así como los sistemas eléctricos y las obras civiles requeridas para tal fin”</t>
    </r>
  </si>
  <si>
    <t>Ingeniero Eléctrico y/o Electrónico y/ o de Telecomunicaciones</t>
  </si>
  <si>
    <t>Especialización y/o con Maestría en cualquier área de la ingeniería o área administrativa</t>
  </si>
  <si>
    <t>Experiencia general mínima de 10 años en Telecomunicaciones</t>
  </si>
  <si>
    <t>Experiencia específica mínima de cinco (5) años en Administración o gerencia de proyectos en el sector de telecomunicaciones, adquirida como empleado o contratista de una empresa operadora y/o de servicios de telecomunicaciones en el ámbito local, regional, nacional o internacional, o de empresas dedicadas al suministro, instalación, operación y mantenimiento de equipos de telecomunicaciones.</t>
  </si>
  <si>
    <t>Fotocopia de la tarjeta profesional o documento equivalente para profesionales extranjeros</t>
  </si>
  <si>
    <t>EXPERTO TECNICO (Ingeniero Electrónico y/o de telecomunicaciones)</t>
  </si>
  <si>
    <t>EXPERTO TECNICO (Director del Proyecto)</t>
  </si>
  <si>
    <t>Experiencia general mínima de cinco (5) años en telecomunicaciones</t>
  </si>
  <si>
    <t>Experiencia específica de tres (3) años en Radiodifusión</t>
  </si>
  <si>
    <t>EXPERTO TECNICO (Ingeniero Eléctrico y/o electricista)</t>
  </si>
  <si>
    <t>Ingeniero Electrónico y/o de Telecomunicaciones</t>
  </si>
  <si>
    <t>Ingeniero Eléctrico y/o Electricista</t>
  </si>
  <si>
    <t>Experiencia general mínima de tres (3) años en instalación y operación de equipos de energía (plantas de emergencia, UPS y acometidas eléctricas, en general).</t>
  </si>
  <si>
    <t>EXPERTO TECNICO (Ingeniero Civil y/o arquitecto)</t>
  </si>
  <si>
    <t>Ingeniero civil y/o arquitecto</t>
  </si>
  <si>
    <t>Experiencia general de cinco (5) años</t>
  </si>
  <si>
    <t>Experiencia específica de tres (3) años en Proyectos que hayan involucrado el diseño y construcción de torres para telecomunicaciones.</t>
  </si>
  <si>
    <t>EXPERTO JURÍDICO</t>
  </si>
  <si>
    <t>Profesional en derecho</t>
  </si>
  <si>
    <t>Experiencia general mínima de cinco (5) años en el ejercicio de la profesión</t>
  </si>
  <si>
    <t>Experiencia específica mínima de tres (3) años en labores de asesoría y/o interventoría y/o supervisión de contratos, en temas de telecomunicaciones y/o comercial, y/o societario, y/o administrativo y/o público, y/o de la competencia y/o económico</t>
  </si>
  <si>
    <t>EXPERTO FINANCIERO</t>
  </si>
  <si>
    <t>Profesional en Economía y/o Ingeniería Industrial y/o Contaduría y/o Administración de empresas</t>
  </si>
  <si>
    <t>Experiencia específica mínima de tres (3) años en labores de asesoría y/o interventoría y/o supervisión de contratos y/o legalización de recursos y/o áreas de contabilidad y/o área administrativa, financiera o de costos en proyectos de infraestructura física y/o en firmas interventoras.</t>
  </si>
  <si>
    <t>OFRECIMIENTO</t>
  </si>
  <si>
    <t>AÑOS DE EXPERIENCIA ESPECÍFICA ADICIONAL AL MÍNIMO REQUERIDO DEL EXPERTO TÉCNICO – DIRECTOR DEL PROYECTO</t>
  </si>
  <si>
    <t>Por un (1) año más</t>
  </si>
  <si>
    <t>Por dos (2) años más</t>
  </si>
  <si>
    <t>Por tres (3) o más años</t>
  </si>
  <si>
    <t>Proponente que ofrezca para la ejecución del contrato su equipo compuesto por personas 100% nacionales, o que acredite la situación del parágrafo del artículo 1º de la Ley 816 de 2003.</t>
  </si>
  <si>
    <t>Proponente que ofrezca para la ejecución del contrato su equipo compuesto por personas nacionales y extranjeras.</t>
  </si>
  <si>
    <t>Proponente cuyo equipo para la ejecución del contrato sea de personas 100% extranjeras.</t>
  </si>
  <si>
    <t>HASTA 400 PUNTOS</t>
  </si>
  <si>
    <t>HASTA 500 PUNTOS</t>
  </si>
  <si>
    <t>Hasta 1000 Puntos</t>
  </si>
  <si>
    <t>Si el proponente relaciona más de 2 certificaciones solo se tendrán en cuenta las 2 primeras relacionadas</t>
  </si>
  <si>
    <t>NOMBRE O RAZÓN SOCIAL DEL CONTRATANTE</t>
  </si>
  <si>
    <t>NOMBRE O RAZÓN SOCIAL DEL CONTRATISTA</t>
  </si>
  <si>
    <t>OBJETO DEL CONTRATO</t>
  </si>
  <si>
    <t>VALOR FINAL DEL CONTRATO PESOS COP</t>
  </si>
  <si>
    <t>VALOR FINAL DEL CONTRATO EN SMMLV</t>
  </si>
  <si>
    <t>FOLIO DE INICIO DE LA CERTIFICACIÓN</t>
  </si>
  <si>
    <t>FOLIO DE TERMINACIÓN DE LA CERTIFICACIÓN</t>
  </si>
  <si>
    <t>FECHA TERMINACIÓN (DIA/MES/AÑO)</t>
  </si>
  <si>
    <t>Los contratos certificados deben haber sido suscritos y ejecutados en un 100% a partir del 1 de enero del año 2010.</t>
  </si>
  <si>
    <t>La sumatoria del valor de las certificaciones y/o actas de liquidación y/o finalización que acreditan lo solicitado debe ser mayor o igual al cien por ciento (100%) del Presupuesto Oficial del presente Proceso de Selección.</t>
  </si>
  <si>
    <t>Las certificaciones y/o las actas de liquidación y/o actas de finalización, en su caso, deberán contener los siguientes datos mínimos acerca del respectivo contrato:
1. Entidad contratante
2. Nombre o razón social del Contratista Objeto
3. Fechas de iniciación (día/mes/año)*
4. Fecha de terminación (día/mes/año)*
5. Valor del contrato (donde se especifique el valor del concepto que se quiere acreditar).
6. Datos de la persona que suscribe la certificación, teléfono y correo electrónico donde puede verificarse dicha certificación.</t>
  </si>
  <si>
    <t>La certificación debe venir debidamente suscrita por la persona facultada para expedir dicho documento.</t>
  </si>
  <si>
    <t>En caso de que en las certificaciones de experiencia, no conste de manera completa la información solicitada en el presente numeral, el proponente podrá presentar junto con la certificación de experiencia, documentos soporte que sean expedidos por el contratante y que sirvan de prueba para acreditar la información (órdenes de compra y/o servicio, copia del contrato celebrado, actas de terminación, actas de recibo del servicio, actas de liquidación, entre otros).</t>
  </si>
  <si>
    <t>En caso de que en las certificaciones no se acredite el día cierto de inicio y terminación del contrato, RTVC tomará el último día del mes de inicio del contrato, y el primer día del último mes en que terminó.</t>
  </si>
  <si>
    <t>NOMBRE:</t>
  </si>
  <si>
    <t>NÚMERO DE IDENTIFICACIÓN:</t>
  </si>
  <si>
    <t>INSTITUCIÓN</t>
  </si>
  <si>
    <t>TÍTULO PREGRADO</t>
  </si>
  <si>
    <t>FECHA DE
GRADO</t>
  </si>
  <si>
    <t>NIVEL PROFESIONAL</t>
  </si>
  <si>
    <t>NIVEL POSTGRADO TITULADO</t>
  </si>
  <si>
    <t>TÍTULO (Especialización, Maestría, Doctorado)</t>
  </si>
  <si>
    <t>FORMACIÓN ACADÉMICA:</t>
  </si>
  <si>
    <t>EXPERIENCIA GENERAL</t>
  </si>
  <si>
    <t>Certificación
No.</t>
  </si>
  <si>
    <t>Tipo de
Experiencia</t>
  </si>
  <si>
    <t>Cargo</t>
  </si>
  <si>
    <t>Actividad</t>
  </si>
  <si>
    <t>Tiempo de
Experiencia</t>
  </si>
  <si>
    <t>Empresa /
Entidad</t>
  </si>
  <si>
    <t>Fecha
Inicio</t>
  </si>
  <si>
    <t>Fecha
Terminación</t>
  </si>
  <si>
    <t>Folio de
Inicio</t>
  </si>
  <si>
    <t>Folio de
Terminación</t>
  </si>
  <si>
    <t>EXPERIENCIA ESPECÍFICA</t>
  </si>
  <si>
    <t>OFERTA ECONÓMICA</t>
  </si>
  <si>
    <t>TELEMEDICIONES</t>
  </si>
  <si>
    <t>ANEXO No. 4. EXPERIENCIA MÍNIMA DEL PROPONENTE</t>
  </si>
  <si>
    <t>ANEXO No. 6. FACTORES DE PONDERACIÓN EXPERIENCIA ADICIONAL A LA MÍNIMA REQUERIDA</t>
  </si>
  <si>
    <t>ANEXO No. 7. CARTA DE INTENCIÓN</t>
  </si>
  <si>
    <t>ANEXO No. 8. APOYO A LA INDUSTRIA NACIONAL</t>
  </si>
  <si>
    <t>ANEXO No. 5. EXPERIENCIA MÍNIMA DEL EQUIPO DE TRABAJO</t>
  </si>
  <si>
    <t>CINTEL - Centro de Investigacion y Desarrollo en Tecnologias de la Informacion y las Comunicaciones.</t>
  </si>
  <si>
    <t>Telemediciones S.A.</t>
  </si>
  <si>
    <t>SI</t>
  </si>
  <si>
    <t>CONTRATO DE ASISTENCIA TECNICA No. AT-004-10 - Prestar la asistencia técnica para apoyar la ejecución de la Interventoría Técnica en el marco de la interventoría que realizara CINTEL para la supervisión, seguimiento y control de la ejecución del tercer plan bianual para el desarrollo de las telecomunicaciones sociales, celebrado entre el Fondo de Tecnologías de la Información y las Comunicaciones, la Corporación para el Desarrollo Apropiado y Aprovechamiento de las Tecnologías de la Información y las Comunicaciones - CORPOTIC y Colombia Telecomunicaciones S.A. ESP (CT)</t>
  </si>
  <si>
    <t>CONTRATO DE PRESTACION DE SERVICIOS No. PS-088-10 Prestacion de los servicios profesionales para asesorar a CINTEL en las siguientes actividades: 1). Planear y realizar el control tecnico del espectro en la funcion de analisis de interferencias, llevar a cabo visitas de inspeccion y monitoreo del espectro durante seis (6) meses. 2). Apoyar a CINTEL en el proceso para la liberacion de la Banda de Frecuencia 470 MHz a 512 MHz durante cinco (5) meses, 3). Llevar a cabo actividades de supervision de cobertura de radiofrecuencias (Drive Test). Lo anterior en el marco del Convenio de Cooperacion No. 216 de 2010 y el Contrato No. 211 de 2010, suscrito entre el FONTIC y CINTEL.</t>
  </si>
  <si>
    <t>CONTRATO DE PRESTACION DE SERVICIOS No. PS-120-10 Prestacion de los servicios profesionales para apoyar a CINTEL en las siguientes actividades: 1) Realizar tareas de control tecnico del espectro en la funcion de analisisi de interferencias, visitas de inspeccion y monitoreo del espectro con tres grupos moviles durante un periodo de un mes y medio. 2). Realizar la supervision de las cobertura de radiofrecuencias (Drive Test) a los concesionarios del servicio de telefonia movil celular (TMC), PCS y acceso troncalizado durante cincuenta y dos (52) dias efectivos de medicion en las vias del territorio nacional. (vias definidas por CINTEL).</t>
  </si>
  <si>
    <t>PESOS COP</t>
  </si>
  <si>
    <t>I</t>
  </si>
  <si>
    <t>Esta certificación no fue tenida en cuenta ya que las Reglas de Participación requerían que se acreditara la experiencia únicamente mediante dos (2) certificaciones contractuales y/o actas de liquidación y/o actas de finalización de contratos y se estableció que si el proponente relaciona más de 2 certificaciones solo se tendrán en cuenta las 2 primeras relacionadas.</t>
  </si>
  <si>
    <t>CUMPLE</t>
  </si>
  <si>
    <t>72 a 84</t>
  </si>
  <si>
    <t>JULIÁN RICARDO VALDES PEÑALOZA</t>
  </si>
  <si>
    <t>Cédula de Ciudadanía No. 17.122.601 de Bogotá</t>
  </si>
  <si>
    <t>Universidad Distrital "Francisco José de Caldas"</t>
  </si>
  <si>
    <t>INGENIERO ELECTRÓNICO</t>
  </si>
  <si>
    <t>Universidad Nacional de Colombia</t>
  </si>
  <si>
    <t xml:space="preserve"> MAGISTER SCIENTIAE EN SISTEMAS</t>
  </si>
  <si>
    <t>Universidad de los Andes</t>
  </si>
  <si>
    <t>ESPECIALISTA EN TELEMATICA</t>
  </si>
  <si>
    <t>EXPERIENCIA GENERAL:</t>
  </si>
  <si>
    <t>EXPERIENCIA ESPECÍFICA:</t>
  </si>
  <si>
    <r>
      <rPr>
        <sz val="10"/>
        <rFont val="Arial"/>
        <family val="2"/>
      </rPr>
      <t>Mínima</t>
    </r>
  </si>
  <si>
    <r>
      <rPr>
        <sz val="10"/>
        <rFont val="Arial"/>
        <family val="2"/>
      </rPr>
      <t>AERONAUTICA CIVIL</t>
    </r>
  </si>
  <si>
    <r>
      <rPr>
        <sz val="10"/>
        <rFont val="Arial"/>
        <family val="2"/>
      </rPr>
      <t>Instructor de la Aeronáutica Civil</t>
    </r>
  </si>
  <si>
    <r>
      <rPr>
        <sz val="10"/>
        <rFont val="Arial"/>
        <family val="2"/>
      </rPr>
      <t>Adicional</t>
    </r>
  </si>
  <si>
    <r>
      <rPr>
        <sz val="10"/>
        <rFont val="Arial"/>
        <family val="2"/>
      </rPr>
      <t>BALUM  Telecomunicaciones</t>
    </r>
  </si>
  <si>
    <r>
      <rPr>
        <sz val="10"/>
        <rFont val="Arial"/>
        <family val="2"/>
      </rPr>
      <t>Gerente de Ingeniería</t>
    </r>
  </si>
  <si>
    <r>
      <rPr>
        <sz val="10"/>
        <rFont val="Arial"/>
        <family val="2"/>
      </rPr>
      <t>COMSAT Colombia</t>
    </r>
  </si>
  <si>
    <r>
      <rPr>
        <sz val="10"/>
        <rFont val="Arial"/>
        <family val="2"/>
      </rPr>
      <t>Gerente de Proyecto</t>
    </r>
  </si>
  <si>
    <r>
      <rPr>
        <sz val="10"/>
        <rFont val="Arial"/>
        <family val="2"/>
      </rPr>
      <t>DAGA  S. A.</t>
    </r>
  </si>
  <si>
    <r>
      <rPr>
        <sz val="10"/>
        <rFont val="Arial"/>
        <family val="2"/>
      </rPr>
      <t>BALUM</t>
    </r>
  </si>
  <si>
    <t>Instructor Aeronáutico Grado 22</t>
  </si>
  <si>
    <t>- Ingeniero Electrónico Clase  IV
- Ingeniero Electrónico Clase  IV Grado 22
- Jefe de División Grado  24</t>
  </si>
  <si>
    <t>Director Código 0100 Grado 07</t>
  </si>
  <si>
    <t>Funciones propias de los  tres cargos ocupados (ver Certificación Anexa)</t>
  </si>
  <si>
    <t>Funciones propias de su cargo (ver Certificación Anexa)</t>
  </si>
  <si>
    <t>Director de Proyecto para  IBM de Colombia</t>
  </si>
  <si>
    <t>Director de Proyecto para  INRAVISION</t>
  </si>
  <si>
    <t>Director de Proyectos para  SINGER Products</t>
  </si>
  <si>
    <t>Gerente de Proyecto del Telepuerto de la Compañía</t>
  </si>
  <si>
    <t>Gerente General</t>
  </si>
  <si>
    <t>Director del  Proyecto Contrato No. 151 de 1998 con la COMISIÓN NACIONAL DE TELEVISIÓN para el diseño, suministro e instalación de equipos y servicios para la implementación del PLAN DE AJUSTE DE LA RED DE TELEVISIÓN DE INRAVISIÓN en todo el Territorio Nacional</t>
  </si>
  <si>
    <t>BALUM  Telecomunicaciones</t>
  </si>
  <si>
    <t>Dirección y Supervisión del  diseño, instalación y puesta en operación de enlaces de última  milla para la red de datos de ETB</t>
  </si>
  <si>
    <t>CONSORCIO DAGA S.A. - ISTRONYC LTDA</t>
  </si>
  <si>
    <t>Vicepresidente de Proyectos e
Ingeniería</t>
  </si>
  <si>
    <t>Dirección y Supervisión de todos los proyectos de Telecomunicaciones y de Televisión de la Compañía</t>
  </si>
  <si>
    <t>Director de Proyectos e Ingeniería y Director de Operaciones</t>
  </si>
  <si>
    <t>Dirección, Supervisión y Control de todos los proyectos de la Empresa</t>
  </si>
  <si>
    <t>Director Proyecto</t>
  </si>
  <si>
    <t>Director del Proyecto AOM-RTVC</t>
  </si>
  <si>
    <t>CONSORCIO ISTRONYC LTDA - BALUM S.A.</t>
  </si>
  <si>
    <t>Mínima</t>
  </si>
  <si>
    <t>Adicional</t>
  </si>
  <si>
    <t>96 y 97</t>
  </si>
  <si>
    <t>99 y 100</t>
  </si>
  <si>
    <t>104 a 106</t>
  </si>
  <si>
    <t>PEDRO NEL RINCÓN HINCAPIÉ</t>
  </si>
  <si>
    <t>Cédula de Ciudadanía No. 19.054.817 de Bogotá</t>
  </si>
  <si>
    <t>Universidad  Distrital  "Francisco  José de  Caldas"</t>
  </si>
  <si>
    <t>Pontificia Universidad Javeriana</t>
  </si>
  <si>
    <t>DIPLOMADO DIRECCIÓN DE PERSONAS EN EL MARCO DE LA ESCUELA DE LIDERAZGO TELEFÓNICA</t>
  </si>
  <si>
    <t>La titulación de diplomado no es aceptada por RTVC para acreditar formación académica de nivel postgrado, sin embargo las Reglas de Participación no especifican como requisito habilitante que el Experto Técnico - Ingeniero Electrónico y/o de Telecomunicaciones acredite formación académica de nivel postgrado.</t>
  </si>
  <si>
    <r>
      <rPr>
        <sz val="10"/>
        <rFont val="Arial"/>
        <family val="2"/>
      </rPr>
      <t>Profesional Universitario VI Grado 35</t>
    </r>
  </si>
  <si>
    <r>
      <rPr>
        <sz val="10"/>
        <rFont val="Arial"/>
        <family val="2"/>
      </rPr>
      <t>Profesional Universitario VI Grado  35</t>
    </r>
  </si>
  <si>
    <t>INSTITUTO NACIONAL DE RADIO Y TELEVISION</t>
  </si>
  <si>
    <t>Ingeniero I</t>
  </si>
  <si>
    <t>Ingeniero II</t>
  </si>
  <si>
    <t>Profesional Universitario III</t>
  </si>
  <si>
    <t>Profesional Universitario V Grado
33</t>
  </si>
  <si>
    <t>Ingeniero Jefe III Grado 40 (e)</t>
  </si>
  <si>
    <t>Profesional Clase V Grado 37</t>
  </si>
  <si>
    <t>Ingeniero en la Sección de Operación de Estudios de Televisión</t>
  </si>
  <si>
    <t>Ingeniero en la Sección de Programación y Transmisión, División de Radiodifusión.</t>
  </si>
  <si>
    <t>Ingeniero en la Sección de Mantenimiento y Operación de transmisores de Televisión.</t>
  </si>
  <si>
    <t>Ingeniero en la Sección de Mantenimiento y Operación de transmisores de TV. SubdirecciónTécnica y de Operaciones.</t>
  </si>
  <si>
    <t>Ingeniero de la Subdirección Técnica y de Operaciones.</t>
  </si>
  <si>
    <t>Ingeniero Jefe (e) de la Sección  de Mantenimiento y Operación de transmisores de TV, Subdirección Técnica y de Operaciones.</t>
  </si>
  <si>
    <t>Ingeniero de la SubdirecciónTécnica y de Operaciones.</t>
  </si>
  <si>
    <t>Ingeniero de la Subdirección Técnica en la Sección de Mantenimiento, Transmisión y de Operaciones.</t>
  </si>
  <si>
    <t>Ingeniero Jefe Clase  IV Grado  42 (e)</t>
  </si>
  <si>
    <t>INSTITUTO NACIONAL DE RADIO  Y TELEVISION</t>
  </si>
  <si>
    <t>Ingeniero Subdirector Técnico  y de Operaciones (e).</t>
  </si>
  <si>
    <t>Ingeniero Jefe Clase IV Grado 42</t>
  </si>
  <si>
    <t>Ingeniero Subdirector Técnico y de Operaciones (e).</t>
  </si>
  <si>
    <t>Ingeniero de Campo</t>
  </si>
  <si>
    <t>Jefe de Proyecto</t>
  </si>
  <si>
    <t>Subdirector Técnico y de Operaciones Grado 04 (e)</t>
  </si>
  <si>
    <t>Ingeniero Jefe de la Sección de Mantenimiento Transmisión, Subdirección Técnica y de Operaciones.</t>
  </si>
  <si>
    <t>Ingeniero Jefe (e) de la Sección de Mantenimiento Transmisión, Subdirección Técnica.</t>
  </si>
  <si>
    <t>Subdirector Técnico y de
Operaciones (e)</t>
  </si>
  <si>
    <t>Ingeniero Clase IV Grado 42</t>
  </si>
  <si>
    <t>UNIVERSIDAD DISTRITAL FRANCISCO JOSE DE CALDAS</t>
  </si>
  <si>
    <t>Servicios como  experto en Telecomunicaciones. Interventoría al Convenio No. 001-2005.</t>
  </si>
  <si>
    <t>EFICACIA S.A.</t>
  </si>
  <si>
    <t>Jefe de Proyecto del Contrato de Administración, Operación y Mantenimiento preventivo y correctivo de  la  Red  Pública  Nacional de Transmisión de Radio y Televisión entre RTVC y Colmbia Telecomunicaciones S.A. ESP (Proyecto AOM)</t>
  </si>
  <si>
    <t>181 y 182</t>
  </si>
  <si>
    <t>192 a 193</t>
  </si>
  <si>
    <r>
      <rPr>
        <sz val="10"/>
        <rFont val="Arial"/>
        <family val="2"/>
      </rPr>
      <t>INGENIERO ELECTRICISTA</t>
    </r>
  </si>
  <si>
    <t>Universidad Industrial de Santander</t>
  </si>
  <si>
    <t>Universidad Javeriana</t>
  </si>
  <si>
    <t>SISTEMAS GERENCIALES DE INGENIERIA (GERENCIA DE  PROYECTOS)</t>
  </si>
  <si>
    <t>Profesional  I</t>
  </si>
  <si>
    <t>Profesional  II</t>
  </si>
  <si>
    <t>Profesional  III</t>
  </si>
  <si>
    <t>Profesional  IV</t>
  </si>
  <si>
    <t>Coordinador de proyectos arquitectónicos, estructurales, hidraulico sanitarios, mecánicos y de energia eléctrica, para edificios de Telecomunicaciones</t>
  </si>
  <si>
    <t>Profesional  V</t>
  </si>
  <si>
    <t>Coordinador  general  proyecto  110.000  líneas  telefonía  local Bogotá, zona D (Capitel)</t>
  </si>
  <si>
    <t>Power Quality System - PQS</t>
  </si>
  <si>
    <t>Ingeniero  de obras</t>
  </si>
  <si>
    <t>TELEMEDICIONES S. A.</t>
  </si>
  <si>
    <t>Empresa Nacional de Telecomunicaciones TELECOM.</t>
  </si>
  <si>
    <t>Proyectos, Construcciones, Ingeniería Ltda -PROCOING LTDA</t>
  </si>
  <si>
    <t>TELEMEDICIONES S.A.</t>
  </si>
  <si>
    <t>Diseños de redes internas y acometidas generales para edificios de Telecomunicaciones</t>
  </si>
  <si>
    <t>Diseños de redes internas y acometidas generales para edificios de Telecomunicaciones. Selección  de plantas eléctricas y subestacioens para edificios de Telecomunicaciones. Interventorías incluyendo pruebas operativas de: redes eléctricas internas, acometidas generales, plantas eléctricas, subestaciones eléctricas, y UPS´s para edificios de Telecomunicaciones</t>
  </si>
  <si>
    <t>Diseños de redes internas y acometidas generales para edificios de Telecomunicaciones. Selección de plantas eléctricas, subestacioens y UPS´s para edificios de Telecomunicaciones</t>
  </si>
  <si>
    <t>Interventor sistemas eléctricos, incluyendo pruebas operativas: acometidas en alta y/o baja   tensión, subestaciones eléctricas, plantas eléctricas, UPS´s y sistemas de puesta a tierra, proyecto 110.000 líneas telefonía  local Bogotá, zona D (Capitel)</t>
  </si>
  <si>
    <t>Ingeniero residente de las obras  para mejorar  la calidad de energía en REDEBAN, barrio Teusaquillo, incluyendo pruebas  operativas:
• Obras civiles para dos plantas eléctricas   325 KVA, cada una
• Obras civiles y mecánicas para la insonorización de las dos plantas eléctricas
• Obras mecánicas para la salida  de gases, salida de aire caliente y suministro de aire fresco
• Instalación y montaje de dos plantas eléctricas de 325 KVA, cada una
• Instalación de UPS de 150 KVA
• Remodelación tableros  eléctricos en baja tensión
• Interconexiones eléctricas  plantas - tableros parciales - UPS</t>
  </si>
  <si>
    <t>Ingeniero residente interventoria   de obras relacionadas con el cambio  del centro de cómputo    de Chevron Texas Petroleum Company en Puente Aranda,  incluyendo pruebas operativas:
• Remodelación de áreas para el centro de cómputo
• Sistema de puesta a tierra
• Acometida eléctrica  general
• Acometidas eléctricas  parciales
• Tablero general de distribución  eléctrica en baja tensión
• Tableros eléctricos parciales
• Sistema  UPS de 40 KVA
• Sistemas de iluminación
• Sistema telefónico interno</t>
  </si>
  <si>
    <t>Ingeniero coordinador de obras   eléctricas, incluyendo pruebas operativas: redes internas, acometidas generales, instalación de subestaciones eléctricas, UPS y plantas eléctricas</t>
  </si>
  <si>
    <t>Interventoría sistemas eléctricos   y mecánicos del edificio para el cable submarino de Claro en  Cartagena, incluyendo pruebas operativas: acometida en alta tensión, acometidas en baja tensión, subestación eléctrica de  500 KVA, cuatro plantas eléctricas  de 500 KVA, cada una, transferencia automática de carga, tableros parciales en baja tensión,  sistemas de UPS´s de 100 KVA y sistema de puesta a tierra</t>
  </si>
  <si>
    <t>Interventoría sistemas eléctricos  para estaciones base de Colombia Móvil en zonas rurales, incluyendo pruebas operativas: Acometidas generales en  baja  tensión, redes internas, plantas  eléctricas de 20 KVA, subestaciones en poste de 20 KVA y sistemas de puesta a tierra</t>
  </si>
  <si>
    <t>Ingeniero Residente</t>
  </si>
  <si>
    <t>Ingeniero Interventor de sistemas  eléctricos</t>
  </si>
  <si>
    <t>218 a 222</t>
  </si>
  <si>
    <t>PEDRO MANUEL VARGAS FIALLO</t>
  </si>
  <si>
    <t>Cédula de Ciudadanía No. 13.812.858 de Bucaramanga</t>
  </si>
  <si>
    <t>HERNANDO A. CASTELLANOS R.</t>
  </si>
  <si>
    <t>Cédula de Ciudadanía No. 79.467.469 de  Bogotá</t>
  </si>
  <si>
    <t>Universidad de  La  Salle</t>
  </si>
  <si>
    <r>
      <rPr>
        <sz val="10"/>
        <rFont val="Arial"/>
        <family val="2"/>
      </rPr>
      <t>ARQUITECTO</t>
    </r>
  </si>
  <si>
    <t>CONSTRUCTORA PROFUSAGASUGÁ</t>
  </si>
  <si>
    <t>MAS VIVIENDA</t>
  </si>
  <si>
    <t>Arquitecto</t>
  </si>
  <si>
    <t>Arquit. de Diseño e Interventoría</t>
  </si>
  <si>
    <t>G.P.C. INGENIEROS  LTDA.</t>
  </si>
  <si>
    <t>ALCALDIA DE GUATAVITA</t>
  </si>
  <si>
    <t>ARQUITECTO MARIO CASTRO ORDUZ</t>
  </si>
  <si>
    <t>Arquitecto Residente</t>
  </si>
  <si>
    <t>Arquitecto Residente en Obras de Urbanización  "EL NOGAL" y Oficina del Barrio Blanco</t>
  </si>
  <si>
    <t>Arquitecto Residente en la Urbanización de Interés Social "PRADOS DE ALTAGRACIA"</t>
  </si>
  <si>
    <t>Arquitecto Residente en el Conjunto Cerrado "VILLA MILENA"</t>
  </si>
  <si>
    <t>Elaboración Esquema de ordenamiento territorial para GUATAVITA</t>
  </si>
  <si>
    <t>- Diseño arquitectónico FUNDACIÓN  OSCAR SCARPETTA
- Diseño arquitectónico e Interventoría de Obra Subcentral de Occidente, CISMAP - CALI
- Diseño arquitectónico Oficina CISMAP  - BUCARAMANGA
- Diseño arquitectónico ampliación  CISMAP  - BOGOTÁ
- Diseño arquitectónico remodelación, adecuación EDIFICIO CALLE 74</t>
  </si>
  <si>
    <t>- Búsqueda de sitios Estaciones Base COMCEL
- Interventoría Estaciones Base COMCEL
- Interventoría CAC COMCEL - TULUÁ
- Interventoría Técnica PLAN BIANUAL III - TELEFÓNICA
- Interventoría Estación Terrena SALGAR  - Pto Colombia
- Interventoría Estación Terrena  CARTAGENA
- Interventoría Obras de canalización  Cable submarino CLARO
- Interventoría Estaciones Base TIGO</t>
  </si>
  <si>
    <t>Arquitecto  de Campo
Interventor
Director  Interventoría</t>
  </si>
  <si>
    <r>
      <rPr>
        <sz val="10"/>
        <rFont val="Arial"/>
        <family val="2"/>
      </rPr>
      <t>DANIEL HERNANDO PRADA CORREDOR</t>
    </r>
  </si>
  <si>
    <r>
      <rPr>
        <sz val="10"/>
        <rFont val="Arial"/>
        <family val="2"/>
      </rPr>
      <t>Cédula de Ciudadanía No. 19.304.850 de Bogotá</t>
    </r>
  </si>
  <si>
    <r>
      <rPr>
        <sz val="10"/>
        <rFont val="Arial"/>
        <family val="2"/>
      </rPr>
      <t>Universidad Libre</t>
    </r>
  </si>
  <si>
    <r>
      <rPr>
        <sz val="10"/>
        <rFont val="Arial"/>
        <family val="2"/>
      </rPr>
      <t>ABOGADO</t>
    </r>
  </si>
  <si>
    <t>Cooperativa de Vivienda de TELECOM</t>
  </si>
  <si>
    <t>INDEPENDIENTE</t>
  </si>
  <si>
    <t>Abogado asesor y consultor jurídico con responsabilidades en la preparación de propuestas para  proyectos de telecomunicaciones, elaboración  de  contratos  comerciales,  asesoría  inmobiliaria, estudio   de   títulos   y  litigio   ante   Autoridades  Administrativas  y Judiciales especificamente ante Fonade y el Ministerio de Comunicaciones dentro  del Programa COMPARTEL.</t>
  </si>
  <si>
    <t>Consultoría y Asesoría  Jurídica,  Derecho  civil y Comercial, Procesos de  ubicación  y  negociación  de  inmuebles  para  ampliaciones  de Redes Móviles, dentro de los proyectos de operadores de telefonía fija y celular.</t>
  </si>
  <si>
    <t>Abogado y Consultor Jurídico independiente</t>
  </si>
  <si>
    <t>Abogado - Asesor Jurídico</t>
  </si>
  <si>
    <t>Asesoría jurídica</t>
  </si>
  <si>
    <t>Jefe de Crédito y Cobranzas</t>
  </si>
  <si>
    <t>Jefe del Departamento de Crédito y Cobranzas</t>
  </si>
  <si>
    <t>Empresa Nacional de Telecomunicaciones TELECOM</t>
  </si>
  <si>
    <t>Profesional II</t>
  </si>
  <si>
    <t>Profesional III</t>
  </si>
  <si>
    <t>Profesional IV</t>
  </si>
  <si>
    <t>Profesional V</t>
  </si>
  <si>
    <t>Esta experiencia indicada por el proponente, no fue tenida en cuenta en la evaluación de la propuesta, ya que el numeral 3.2.1.3.2 EXPERIENCIA MÍNIMA REQUERIDA DEL EQUIPO HUMANO de las Reglas de Participación, estableció que el Proponente debe presentar las certificaciones laborales en la que se relacione la experiencia fijada para cada uno de los cargos requeridos. En los folios diligenciados en el Anexo 5 para soportar la experiencia, no se encontró ninguna certificación; por el contrario se encontró allí la hoja de vida.</t>
  </si>
  <si>
    <t>Asesoría  Jurídica,  Derecho  civil y Comercial, Procesos de  ubicación  y  negociación  de  inmuebles  para  ampliaciones  de Redes Móviles, dentro de los proyectos de operadores de telefonía fija y celular.</t>
  </si>
  <si>
    <r>
      <rPr>
        <sz val="10"/>
        <rFont val="Arial"/>
        <family val="2"/>
      </rPr>
      <t>LUZ ÁNGELA PERDOMO ZÁRATE</t>
    </r>
  </si>
  <si>
    <r>
      <rPr>
        <sz val="10"/>
        <rFont val="Arial"/>
        <family val="2"/>
      </rPr>
      <t>Cédula de Ciudadanía No. 31.270.636 de Cali</t>
    </r>
  </si>
  <si>
    <r>
      <rPr>
        <sz val="11"/>
        <rFont val="Arial"/>
        <family val="2"/>
      </rPr>
      <t>Universidad Santiago de  Cali</t>
    </r>
  </si>
  <si>
    <r>
      <rPr>
        <sz val="11"/>
        <rFont val="Arial"/>
        <family val="2"/>
      </rPr>
      <t>CONTADOR PUBLICO</t>
    </r>
  </si>
  <si>
    <r>
      <rPr>
        <sz val="10"/>
        <rFont val="Arial"/>
        <family val="2"/>
      </rPr>
      <t>STI Soluciones en Telecomunicaciones e Informatica
Ltda.</t>
    </r>
  </si>
  <si>
    <r>
      <rPr>
        <sz val="10"/>
        <rFont val="Arial"/>
        <family val="2"/>
      </rPr>
      <t>Revisor  Fiscal</t>
    </r>
  </si>
  <si>
    <r>
      <rPr>
        <sz val="10"/>
        <rFont val="Arial"/>
        <family val="2"/>
      </rPr>
      <t>Revisor  Fiscal  de la Empresa</t>
    </r>
  </si>
  <si>
    <r>
      <rPr>
        <sz val="10"/>
        <rFont val="Arial"/>
        <family val="2"/>
      </rPr>
      <t>Contador General</t>
    </r>
  </si>
  <si>
    <r>
      <rPr>
        <sz val="10"/>
        <rFont val="Arial"/>
        <family val="2"/>
      </rPr>
      <t>Contador general de la Empresa</t>
    </r>
  </si>
  <si>
    <r>
      <rPr>
        <sz val="10"/>
        <rFont val="Arial"/>
        <family val="2"/>
      </rPr>
      <t>Contador general  de la Empresa</t>
    </r>
  </si>
  <si>
    <t>X</t>
  </si>
  <si>
    <t>192, 193, 197, 205</t>
  </si>
  <si>
    <t>235 a 239</t>
  </si>
  <si>
    <t>250 y 251</t>
  </si>
  <si>
    <t>273 a 275</t>
  </si>
  <si>
    <t>Se efectuó requerimeinto para acreditar la experiencia del profesional en la Empresa Nacional de Telecomunicaciones TELECOM. El Proponente dió respuesta al requerimiento el 5 de junio de 2014, con la cual adjunta Resolución 0633 de 2000 expedida por el Ministerio de Trabajo y Seguridad Social  sin embargo no fue posible confirmar la experiencia general del profesional  en la Empresa Nacional de Telecomunicaciones TELECOM tal como se exigió en las Reglas de Participación.</t>
  </si>
  <si>
    <t>Mediante respuesta a requerimiento del 5 de junio de 2014, Telemediciones S.A., aclara las actividades realizadas por el profesional y acredita la experiencia específica en proyectos que hayan involucrado el diseño y construcción de torres para telecomunicaciones.</t>
  </si>
  <si>
    <t>Años de
Experiencia (Años)</t>
  </si>
  <si>
    <t>Total</t>
  </si>
  <si>
    <t>Tiempo de
Experiencia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</si>
</sst>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 #,##0_);[Red]\(&quot;$&quot;\ #,##0\)"/>
    <numFmt numFmtId="165" formatCode="&quot;$&quot;\ #,##0.00_);[Red]\(&quot;$&quot;\ #,##0.00\)"/>
    <numFmt numFmtId="166" formatCode="_(&quot;$&quot;\ * #,##0.00_);_(&quot;$&quot;\ * \(#,##0.00\);_(&quot;$&quot;\ * &quot;-&quot;??_);_(@_)"/>
    <numFmt numFmtId="167" formatCode="_(* #,##0.00_);_(* \(#,##0.00\);_(* &quot;-&quot;??_);_(@_)"/>
    <numFmt numFmtId="168" formatCode="_(&quot;$&quot;\ * #,##0_);_(&quot;$&quot;\ * \(#,##0\);_(&quot;$&quot;\ * &quot;-&quot;??_);_(@_)"/>
    <numFmt numFmtId="169" formatCode="[$€-2]\ #,##0.00;[Red]\-[$€-2]\ #,##0.00"/>
    <numFmt numFmtId="170" formatCode="_(&quot;$&quot;\ * #,##0.0000_);_(&quot;$&quot;\ * \(#,##0.0000\);_(&quot;$&quot;\ * &quot;-&quot;??_);_(@_)"/>
    <numFmt numFmtId="171" formatCode="&quot;$&quot;#,##0"/>
    <numFmt numFmtId="172" formatCode="###0;###0"/>
    <numFmt numFmtId="173" formatCode="dd/mm/yyyy;@"/>
    <numFmt numFmtId="174" formatCode="#,##0;#,##0"/>
    <numFmt numFmtId="175" formatCode="#,##0.0;#,##0.0"/>
    <numFmt numFmtId="176" formatCode="#,##0.00;#,##0.00"/>
  </numFmts>
  <fonts count="20"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b/>
      <sz val="11"/>
      <color indexed="8"/>
      <name val="Calibri"/>
      <family val="2"/>
      <scheme val="minor"/>
    </font>
    <font>
      <b/>
      <sz val="11"/>
      <color theme="1"/>
      <name val="Arial Narrow"/>
      <family val="2"/>
    </font>
    <font>
      <b/>
      <sz val="14"/>
      <color theme="1"/>
      <name val="Calibri"/>
      <family val="2"/>
      <scheme val="minor"/>
    </font>
    <font>
      <b/>
      <sz val="16"/>
      <color theme="1"/>
      <name val="Calibri"/>
      <family val="2"/>
      <scheme val="minor"/>
    </font>
    <font>
      <sz val="12"/>
      <color theme="1"/>
      <name val="Arial"/>
      <family val="2"/>
    </font>
    <font>
      <b/>
      <sz val="10"/>
      <color rgb="FF000000"/>
      <name val="Arial"/>
      <family val="2"/>
    </font>
    <font>
      <sz val="10"/>
      <color theme="1"/>
      <name val="Arial"/>
      <family val="2"/>
    </font>
    <font>
      <b/>
      <sz val="10"/>
      <color theme="1"/>
      <name val="Arial"/>
      <family val="2"/>
    </font>
    <font>
      <b/>
      <sz val="10"/>
      <color indexed="8"/>
      <name val="Arial"/>
      <family val="2"/>
    </font>
    <font>
      <sz val="11"/>
      <color theme="1"/>
      <name val="Calibri"/>
      <family val="2"/>
    </font>
    <font>
      <b/>
      <sz val="12"/>
      <color theme="1"/>
      <name val="Arial"/>
      <family val="2"/>
    </font>
    <font>
      <sz val="11"/>
      <color theme="1"/>
      <name val="Arial"/>
      <family val="2"/>
    </font>
    <font>
      <sz val="10"/>
      <color rgb="FF000000"/>
      <name val="Arial"/>
      <family val="2"/>
    </font>
    <font>
      <sz val="10"/>
      <name val="Arial"/>
      <family val="2"/>
    </font>
    <font>
      <sz val="11"/>
      <name val="Arial"/>
      <family val="2"/>
    </font>
    <font>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FF"/>
      </patternFill>
    </fill>
  </fills>
  <borders count="6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top style="thin">
        <color rgb="FF000000"/>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166" fontId="2" fillId="0" borderId="0" applyFont="0" applyFill="0" applyBorder="0" applyAlignment="0" applyProtection="0"/>
    <xf numFmtId="169" fontId="2" fillId="0" borderId="0" applyFont="0" applyFill="0" applyBorder="0" applyAlignment="0" applyProtection="0"/>
  </cellStyleXfs>
  <cellXfs count="360">
    <xf numFmtId="0" fontId="0" fillId="0" borderId="0" xfId="0"/>
    <xf numFmtId="0" fontId="0" fillId="2" borderId="0" xfId="0" applyFont="1" applyFill="1"/>
    <xf numFmtId="0" fontId="0" fillId="2" borderId="0" xfId="0" applyFont="1" applyFill="1" applyAlignment="1">
      <alignment horizontal="center" vertical="center"/>
    </xf>
    <xf numFmtId="0" fontId="3" fillId="2" borderId="0" xfId="0" applyFont="1" applyFill="1" applyBorder="1" applyAlignment="1">
      <alignment vertical="center"/>
    </xf>
    <xf numFmtId="1" fontId="0" fillId="2" borderId="2" xfId="0"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1" fontId="0" fillId="2" borderId="0" xfId="0" applyNumberFormat="1" applyFont="1" applyFill="1"/>
    <xf numFmtId="1" fontId="4" fillId="2" borderId="14"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1" fontId="3" fillId="3" borderId="3" xfId="0" applyNumberFormat="1" applyFont="1" applyFill="1" applyBorder="1" applyAlignment="1">
      <alignment horizontal="center" vertical="center" wrapText="1"/>
    </xf>
    <xf numFmtId="1" fontId="3" fillId="2" borderId="0" xfId="0" applyNumberFormat="1" applyFont="1" applyFill="1" applyAlignment="1">
      <alignment horizontal="center"/>
    </xf>
    <xf numFmtId="0" fontId="0" fillId="0" borderId="0" xfId="0" applyFont="1"/>
    <xf numFmtId="14" fontId="0" fillId="0" borderId="2" xfId="0" applyNumberFormat="1" applyFont="1" applyFill="1" applyBorder="1" applyAlignment="1">
      <alignment horizontal="center" vertical="center"/>
    </xf>
    <xf numFmtId="168" fontId="0" fillId="2" borderId="0" xfId="1" applyNumberFormat="1" applyFont="1" applyFill="1" applyBorder="1" applyAlignment="1">
      <alignment horizontal="center" vertical="center"/>
    </xf>
    <xf numFmtId="165" fontId="0" fillId="0" borderId="2" xfId="0" applyNumberFormat="1" applyFont="1" applyFill="1" applyBorder="1" applyAlignment="1">
      <alignment horizontal="center" vertical="center" wrapText="1"/>
    </xf>
    <xf numFmtId="170" fontId="0" fillId="0" borderId="2" xfId="1" applyNumberFormat="1" applyFont="1" applyFill="1" applyBorder="1" applyAlignment="1">
      <alignment horizontal="center" vertical="center" wrapText="1"/>
    </xf>
    <xf numFmtId="166" fontId="0" fillId="0" borderId="2" xfId="1" applyFont="1" applyFill="1" applyBorder="1" applyAlignment="1">
      <alignment horizontal="center" vertical="center" wrapText="1"/>
    </xf>
    <xf numFmtId="9" fontId="0" fillId="2" borderId="2" xfId="0" applyNumberFormat="1" applyFont="1" applyFill="1" applyBorder="1" applyAlignment="1">
      <alignment horizontal="center" vertical="center"/>
    </xf>
    <xf numFmtId="37" fontId="0" fillId="0" borderId="2" xfId="1" applyNumberFormat="1" applyFont="1" applyFill="1" applyBorder="1" applyAlignment="1">
      <alignment horizontal="center" vertical="center" wrapText="1"/>
    </xf>
    <xf numFmtId="37" fontId="0" fillId="2" borderId="2" xfId="0" applyNumberFormat="1" applyFont="1" applyFill="1" applyBorder="1" applyAlignment="1">
      <alignment horizontal="center" vertical="center"/>
    </xf>
    <xf numFmtId="0" fontId="5" fillId="2" borderId="0" xfId="0" applyFont="1" applyFill="1" applyAlignment="1">
      <alignment vertical="center"/>
    </xf>
    <xf numFmtId="0" fontId="0" fillId="2" borderId="8" xfId="0" applyFont="1" applyFill="1" applyBorder="1" applyAlignment="1">
      <alignment horizontal="center" vertical="center" wrapText="1"/>
    </xf>
    <xf numFmtId="1" fontId="3" fillId="2" borderId="0" xfId="0" applyNumberFormat="1" applyFont="1" applyFill="1" applyAlignment="1"/>
    <xf numFmtId="0" fontId="3" fillId="3" borderId="7" xfId="0" applyFont="1" applyFill="1" applyBorder="1" applyAlignment="1">
      <alignment horizontal="center" vertical="center" wrapText="1"/>
    </xf>
    <xf numFmtId="0" fontId="0" fillId="2" borderId="7" xfId="0" applyFont="1" applyFill="1" applyBorder="1" applyAlignment="1">
      <alignment horizontal="center" vertical="center"/>
    </xf>
    <xf numFmtId="165" fontId="0" fillId="0" borderId="2" xfId="1" applyNumberFormat="1" applyFont="1" applyFill="1" applyBorder="1" applyAlignment="1">
      <alignment horizontal="center" vertical="center" wrapText="1"/>
    </xf>
    <xf numFmtId="0" fontId="10" fillId="2" borderId="0" xfId="0" applyFont="1" applyFill="1"/>
    <xf numFmtId="0" fontId="9" fillId="3" borderId="2" xfId="0" applyFont="1" applyFill="1" applyBorder="1" applyAlignment="1">
      <alignment horizontal="center" vertical="center"/>
    </xf>
    <xf numFmtId="0" fontId="10" fillId="2" borderId="0" xfId="0" applyFont="1" applyFill="1" applyBorder="1"/>
    <xf numFmtId="0" fontId="10" fillId="2" borderId="0" xfId="0" applyFont="1" applyFill="1" applyAlignment="1">
      <alignment horizontal="center"/>
    </xf>
    <xf numFmtId="0" fontId="10" fillId="2" borderId="0" xfId="0" applyFont="1" applyFill="1" applyAlignment="1">
      <alignment horizontal="center" vertical="center"/>
    </xf>
    <xf numFmtId="1" fontId="11" fillId="2" borderId="0" xfId="0" applyNumberFormat="1" applyFont="1" applyFill="1" applyAlignment="1">
      <alignment horizontal="center" vertical="center"/>
    </xf>
    <xf numFmtId="1" fontId="11" fillId="3" borderId="2"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0" fontId="10" fillId="0" borderId="0" xfId="0" applyFont="1"/>
    <xf numFmtId="0" fontId="11" fillId="2" borderId="0" xfId="0" applyFont="1" applyFill="1" applyBorder="1" applyAlignment="1">
      <alignment horizontal="center" vertical="center" wrapText="1"/>
    </xf>
    <xf numFmtId="167" fontId="11" fillId="2" borderId="2" xfId="0" applyNumberFormat="1" applyFont="1" applyFill="1" applyBorder="1" applyAlignment="1">
      <alignment horizontal="center" vertical="center" wrapText="1"/>
    </xf>
    <xf numFmtId="0" fontId="11" fillId="2" borderId="0" xfId="0" applyFont="1" applyFill="1" applyBorder="1" applyAlignment="1">
      <alignment vertical="center"/>
    </xf>
    <xf numFmtId="0" fontId="10" fillId="2" borderId="0" xfId="0" applyFont="1" applyFill="1" applyBorder="1" applyAlignment="1">
      <alignment vertical="center" wrapText="1"/>
    </xf>
    <xf numFmtId="171" fontId="10" fillId="2" borderId="8" xfId="1" applyNumberFormat="1" applyFont="1" applyFill="1" applyBorder="1" applyAlignment="1">
      <alignment horizontal="center" vertical="center" wrapText="1"/>
    </xf>
    <xf numFmtId="166" fontId="10" fillId="2" borderId="0" xfId="1" applyFont="1" applyFill="1" applyAlignment="1">
      <alignment horizontal="center"/>
    </xf>
    <xf numFmtId="0" fontId="10" fillId="2" borderId="0" xfId="0" applyFont="1" applyFill="1" applyBorder="1" applyAlignment="1">
      <alignment horizontal="center"/>
    </xf>
    <xf numFmtId="0" fontId="12" fillId="2" borderId="0" xfId="0" applyFont="1" applyFill="1" applyBorder="1" applyAlignment="1">
      <alignment horizontal="center" vertical="center"/>
    </xf>
    <xf numFmtId="168" fontId="10" fillId="2" borderId="0" xfId="1" applyNumberFormat="1" applyFont="1" applyFill="1" applyBorder="1" applyAlignment="1">
      <alignment vertical="center"/>
    </xf>
    <xf numFmtId="0" fontId="10" fillId="2" borderId="0" xfId="0" applyFont="1" applyFill="1" applyBorder="1" applyAlignment="1"/>
    <xf numFmtId="0" fontId="11" fillId="2" borderId="0" xfId="0" applyFont="1" applyFill="1" applyBorder="1"/>
    <xf numFmtId="0" fontId="10" fillId="2" borderId="0" xfId="0" applyFont="1" applyFill="1" applyBorder="1" applyAlignment="1">
      <alignment horizontal="center" vertical="center"/>
    </xf>
    <xf numFmtId="0" fontId="10" fillId="2" borderId="0" xfId="0" applyFont="1" applyFill="1" applyAlignment="1"/>
    <xf numFmtId="14" fontId="10" fillId="2" borderId="0" xfId="0" applyNumberFormat="1" applyFont="1" applyFill="1" applyBorder="1" applyAlignment="1">
      <alignment horizontal="center"/>
    </xf>
    <xf numFmtId="0" fontId="11" fillId="2" borderId="0" xfId="0" applyFont="1" applyFill="1" applyBorder="1" applyAlignment="1"/>
    <xf numFmtId="0" fontId="11" fillId="2" borderId="0" xfId="0" applyFont="1" applyFill="1" applyBorder="1" applyAlignment="1">
      <alignment horizontal="center" vertical="center"/>
    </xf>
    <xf numFmtId="0" fontId="10" fillId="2" borderId="0" xfId="0" applyFont="1" applyFill="1" applyAlignment="1">
      <alignment horizontal="right"/>
    </xf>
    <xf numFmtId="167" fontId="10" fillId="2" borderId="0"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6" xfId="0" applyFont="1" applyFill="1" applyBorder="1" applyAlignment="1">
      <alignment horizontal="center" vertical="center" wrapText="1"/>
    </xf>
    <xf numFmtId="1" fontId="10" fillId="2" borderId="0" xfId="0" applyNumberFormat="1" applyFont="1" applyFill="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justify" vertical="center" wrapText="1"/>
    </xf>
    <xf numFmtId="0" fontId="10" fillId="0" borderId="2" xfId="0" applyFont="1" applyBorder="1" applyAlignment="1">
      <alignment horizontal="center" vertical="center"/>
    </xf>
    <xf numFmtId="167" fontId="11" fillId="2" borderId="2" xfId="0" applyNumberFormat="1" applyFont="1" applyFill="1" applyBorder="1" applyAlignment="1">
      <alignment vertical="center" wrapText="1"/>
    </xf>
    <xf numFmtId="167" fontId="10" fillId="2" borderId="3" xfId="0" applyNumberFormat="1" applyFont="1" applyFill="1" applyBorder="1" applyAlignment="1"/>
    <xf numFmtId="3" fontId="11" fillId="2" borderId="3" xfId="0" applyNumberFormat="1" applyFont="1" applyFill="1" applyBorder="1" applyAlignment="1">
      <alignment horizontal="center"/>
    </xf>
    <xf numFmtId="3" fontId="10" fillId="2" borderId="16" xfId="0" applyNumberFormat="1" applyFont="1" applyFill="1" applyBorder="1" applyAlignment="1">
      <alignment horizontal="center"/>
    </xf>
    <xf numFmtId="0" fontId="3" fillId="2" borderId="0" xfId="0" applyFont="1" applyFill="1" applyBorder="1" applyAlignment="1">
      <alignment horizontal="center" vertical="center"/>
    </xf>
    <xf numFmtId="0" fontId="3" fillId="3"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xf>
    <xf numFmtId="3" fontId="0" fillId="0" borderId="11" xfId="0" applyNumberFormat="1" applyFont="1" applyFill="1" applyBorder="1" applyAlignment="1">
      <alignment horizontal="right" vertical="center" wrapText="1"/>
    </xf>
    <xf numFmtId="0" fontId="3" fillId="3" borderId="26" xfId="0" applyFont="1" applyFill="1" applyBorder="1" applyAlignment="1">
      <alignment vertical="center" wrapText="1"/>
    </xf>
    <xf numFmtId="0" fontId="11"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3" borderId="2" xfId="0" applyFont="1" applyFill="1" applyBorder="1" applyAlignment="1">
      <alignment horizontal="center" vertical="center" wrapText="1"/>
    </xf>
    <xf numFmtId="1" fontId="4" fillId="3" borderId="2" xfId="0" applyNumberFormat="1" applyFont="1" applyFill="1" applyBorder="1" applyAlignment="1">
      <alignment horizontal="center" vertical="center"/>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0" xfId="0" applyFont="1" applyFill="1" applyBorder="1" applyAlignment="1">
      <alignment horizontal="center" vertical="center"/>
    </xf>
    <xf numFmtId="37" fontId="0" fillId="0" borderId="0" xfId="1" applyNumberFormat="1" applyFont="1" applyFill="1" applyBorder="1" applyAlignment="1">
      <alignment horizontal="center" vertical="center" wrapText="1"/>
    </xf>
    <xf numFmtId="0" fontId="10" fillId="2" borderId="0" xfId="0" applyFont="1" applyFill="1" applyAlignment="1">
      <alignment horizont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3" borderId="26" xfId="0" applyFont="1" applyFill="1" applyBorder="1" applyAlignment="1">
      <alignment horizontal="center" wrapText="1"/>
    </xf>
    <xf numFmtId="0" fontId="14" fillId="0" borderId="0" xfId="0" applyFont="1"/>
    <xf numFmtId="1" fontId="0" fillId="2" borderId="0" xfId="0" applyNumberFormat="1" applyFont="1" applyFill="1" applyAlignment="1">
      <alignment vertical="center"/>
    </xf>
    <xf numFmtId="0" fontId="10" fillId="2" borderId="24" xfId="0" applyNumberFormat="1" applyFont="1" applyFill="1" applyBorder="1" applyAlignment="1">
      <alignment horizontal="center" vertical="center"/>
    </xf>
    <xf numFmtId="0" fontId="11" fillId="2" borderId="43" xfId="0" applyFont="1" applyFill="1" applyBorder="1" applyAlignment="1">
      <alignment horizontal="center" vertical="center"/>
    </xf>
    <xf numFmtId="0" fontId="10" fillId="2" borderId="44" xfId="0" applyFont="1" applyFill="1" applyBorder="1" applyAlignment="1">
      <alignment horizontal="center" vertical="center" wrapText="1"/>
    </xf>
    <xf numFmtId="167" fontId="10" fillId="2" borderId="44" xfId="0" applyNumberFormat="1" applyFont="1" applyFill="1" applyBorder="1" applyAlignment="1">
      <alignment horizontal="center" vertical="center"/>
    </xf>
    <xf numFmtId="0" fontId="10" fillId="2" borderId="45" xfId="0" applyNumberFormat="1" applyFont="1" applyFill="1" applyBorder="1" applyAlignment="1">
      <alignment horizontal="center" vertical="center"/>
    </xf>
    <xf numFmtId="0" fontId="10" fillId="2" borderId="36" xfId="0" applyNumberFormat="1" applyFont="1" applyFill="1" applyBorder="1" applyAlignment="1">
      <alignment horizontal="center" vertical="center"/>
    </xf>
    <xf numFmtId="167" fontId="10" fillId="2" borderId="3" xfId="0" applyNumberFormat="1"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50" xfId="0" applyFont="1" applyFill="1" applyBorder="1" applyAlignment="1">
      <alignment horizontal="center" vertical="center"/>
    </xf>
    <xf numFmtId="167" fontId="0" fillId="0" borderId="2" xfId="0" applyNumberFormat="1" applyFill="1" applyBorder="1" applyAlignment="1">
      <alignment horizontal="center" vertical="center"/>
    </xf>
    <xf numFmtId="167" fontId="0" fillId="0" borderId="2" xfId="0" applyNumberFormat="1" applyFill="1" applyBorder="1" applyAlignment="1">
      <alignment horizontal="center" vertical="center" wrapText="1"/>
    </xf>
    <xf numFmtId="168" fontId="0" fillId="2" borderId="26" xfId="1" applyNumberFormat="1" applyFont="1" applyFill="1" applyBorder="1" applyAlignment="1">
      <alignment horizontal="right" vertical="center"/>
    </xf>
    <xf numFmtId="0" fontId="1" fillId="2" borderId="0" xfId="0" applyFont="1" applyFill="1" applyBorder="1" applyAlignment="1"/>
    <xf numFmtId="168" fontId="0" fillId="2" borderId="0" xfId="1" applyNumberFormat="1" applyFont="1" applyFill="1" applyBorder="1" applyAlignment="1">
      <alignment vertical="center"/>
    </xf>
    <xf numFmtId="0" fontId="1" fillId="3" borderId="8" xfId="0" applyFont="1" applyFill="1" applyBorder="1" applyAlignment="1"/>
    <xf numFmtId="168" fontId="0" fillId="2" borderId="8" xfId="1" applyNumberFormat="1" applyFont="1" applyFill="1" applyBorder="1" applyAlignment="1">
      <alignment vertical="center"/>
    </xf>
    <xf numFmtId="165" fontId="0" fillId="2" borderId="2" xfId="1" applyNumberFormat="1" applyFont="1" applyFill="1" applyBorder="1" applyAlignment="1">
      <alignment horizontal="center" vertical="center" wrapText="1"/>
    </xf>
    <xf numFmtId="165" fontId="3" fillId="2" borderId="10" xfId="0" applyNumberFormat="1" applyFont="1" applyFill="1" applyBorder="1" applyAlignment="1">
      <alignment vertical="center"/>
    </xf>
    <xf numFmtId="0" fontId="10" fillId="0" borderId="0" xfId="0" applyFont="1" applyAlignment="1">
      <alignment horizontal="center"/>
    </xf>
    <xf numFmtId="0" fontId="11" fillId="0" borderId="0" xfId="0" applyFont="1"/>
    <xf numFmtId="0" fontId="11" fillId="0" borderId="0" xfId="0" applyFont="1" applyAlignment="1">
      <alignment horizontal="left"/>
    </xf>
    <xf numFmtId="0" fontId="10" fillId="0" borderId="0" xfId="0" applyFont="1" applyFill="1" applyBorder="1" applyAlignment="1">
      <alignment horizontal="center"/>
    </xf>
    <xf numFmtId="173" fontId="16" fillId="0" borderId="0" xfId="0" applyNumberFormat="1" applyFont="1" applyFill="1" applyBorder="1" applyAlignment="1">
      <alignment horizontal="center" vertical="center" wrapText="1"/>
    </xf>
    <xf numFmtId="174" fontId="16" fillId="0" borderId="0" xfId="0" applyNumberFormat="1" applyFont="1" applyFill="1" applyBorder="1" applyAlignment="1">
      <alignment horizontal="center" vertical="center" wrapText="1"/>
    </xf>
    <xf numFmtId="0" fontId="17"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172" fontId="16" fillId="4" borderId="0" xfId="0" applyNumberFormat="1" applyFont="1" applyFill="1" applyBorder="1" applyAlignment="1">
      <alignment horizontal="center" vertical="center" wrapText="1"/>
    </xf>
    <xf numFmtId="0" fontId="11" fillId="3" borderId="33" xfId="0" applyFont="1" applyFill="1" applyBorder="1" applyAlignment="1">
      <alignment wrapText="1"/>
    </xf>
    <xf numFmtId="0" fontId="11" fillId="3" borderId="34" xfId="0" applyFont="1" applyFill="1" applyBorder="1" applyAlignment="1">
      <alignment wrapText="1"/>
    </xf>
    <xf numFmtId="0" fontId="10" fillId="2" borderId="0" xfId="0" applyFont="1" applyFill="1" applyAlignment="1">
      <alignment horizontal="left" vertical="center"/>
    </xf>
    <xf numFmtId="0" fontId="10" fillId="0" borderId="0" xfId="0" applyFont="1" applyAlignment="1">
      <alignment horizontal="center" vertical="center"/>
    </xf>
    <xf numFmtId="0" fontId="17" fillId="4" borderId="2" xfId="0" applyFont="1" applyFill="1" applyBorder="1" applyAlignment="1">
      <alignment horizontal="center" vertical="center" wrapText="1"/>
    </xf>
    <xf numFmtId="173" fontId="16" fillId="4" borderId="2" xfId="0" applyNumberFormat="1" applyFont="1" applyFill="1" applyBorder="1" applyAlignment="1">
      <alignment horizontal="center" vertical="center" wrapText="1"/>
    </xf>
    <xf numFmtId="175" fontId="16" fillId="4" borderId="2" xfId="0" applyNumberFormat="1" applyFont="1" applyFill="1" applyBorder="1" applyAlignment="1">
      <alignment horizontal="center" vertical="center" wrapText="1"/>
    </xf>
    <xf numFmtId="172" fontId="16" fillId="4" borderId="2"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173" fontId="16" fillId="4" borderId="3" xfId="0" applyNumberFormat="1" applyFont="1" applyFill="1" applyBorder="1" applyAlignment="1">
      <alignment horizontal="center" vertical="center" wrapText="1"/>
    </xf>
    <xf numFmtId="175" fontId="16" fillId="4" borderId="3" xfId="0" applyNumberFormat="1" applyFont="1" applyFill="1" applyBorder="1" applyAlignment="1">
      <alignment horizontal="center" vertical="center" wrapText="1"/>
    </xf>
    <xf numFmtId="172" fontId="16" fillId="4" borderId="3" xfId="0" applyNumberFormat="1" applyFont="1" applyFill="1" applyBorder="1" applyAlignment="1">
      <alignment horizontal="center" vertical="center" wrapText="1"/>
    </xf>
    <xf numFmtId="172" fontId="16" fillId="4" borderId="7" xfId="0" applyNumberFormat="1" applyFont="1" applyFill="1" applyBorder="1" applyAlignment="1">
      <alignment horizontal="center" vertical="center" wrapText="1"/>
    </xf>
    <xf numFmtId="172" fontId="16" fillId="4" borderId="14" xfId="0" applyNumberFormat="1" applyFont="1" applyFill="1" applyBorder="1" applyAlignment="1">
      <alignment horizontal="center" vertical="center" wrapText="1"/>
    </xf>
    <xf numFmtId="0" fontId="17" fillId="4" borderId="2" xfId="0" quotePrefix="1" applyFont="1" applyFill="1" applyBorder="1" applyAlignment="1">
      <alignment horizontal="center" vertical="center" wrapText="1"/>
    </xf>
    <xf numFmtId="0" fontId="17" fillId="4" borderId="3" xfId="0" quotePrefix="1" applyFont="1" applyFill="1" applyBorder="1" applyAlignment="1">
      <alignment horizontal="center" vertical="center" wrapText="1"/>
    </xf>
    <xf numFmtId="0" fontId="10" fillId="4" borderId="0" xfId="0" applyFont="1" applyFill="1" applyBorder="1" applyAlignment="1">
      <alignment vertical="center" wrapText="1"/>
    </xf>
    <xf numFmtId="176" fontId="16" fillId="4" borderId="2" xfId="0" applyNumberFormat="1" applyFont="1" applyFill="1" applyBorder="1" applyAlignment="1">
      <alignment horizontal="center" vertical="center" wrapText="1"/>
    </xf>
    <xf numFmtId="0" fontId="0" fillId="4" borderId="0" xfId="0" applyFill="1" applyBorder="1" applyAlignment="1">
      <alignment vertical="top" wrapText="1"/>
    </xf>
    <xf numFmtId="0" fontId="10" fillId="4" borderId="2" xfId="0" applyFont="1" applyFill="1" applyBorder="1" applyAlignment="1">
      <alignment horizontal="center" vertical="center" wrapText="1"/>
    </xf>
    <xf numFmtId="14" fontId="10" fillId="4" borderId="2"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175" fontId="16" fillId="4" borderId="2" xfId="0" applyNumberFormat="1" applyFont="1" applyFill="1" applyBorder="1" applyAlignment="1">
      <alignment horizontal="center" vertical="center" wrapText="1"/>
    </xf>
    <xf numFmtId="172" fontId="16" fillId="4" borderId="7"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0" fillId="0" borderId="7" xfId="0" applyFont="1" applyFill="1" applyBorder="1" applyAlignment="1">
      <alignment horizontal="center" vertical="center"/>
    </xf>
    <xf numFmtId="167" fontId="0" fillId="0" borderId="2" xfId="0" applyNumberFormat="1" applyFont="1" applyFill="1" applyBorder="1" applyAlignment="1">
      <alignment horizontal="center" vertical="center"/>
    </xf>
    <xf numFmtId="9" fontId="0" fillId="0" borderId="2" xfId="0" applyNumberFormat="1" applyFont="1" applyFill="1" applyBorder="1" applyAlignment="1">
      <alignment horizontal="center" vertical="center"/>
    </xf>
    <xf numFmtId="164" fontId="0" fillId="0" borderId="2" xfId="1" applyNumberFormat="1" applyFont="1" applyFill="1" applyBorder="1" applyAlignment="1">
      <alignment horizontal="center" vertical="center" wrapText="1"/>
    </xf>
    <xf numFmtId="37" fontId="0" fillId="0" borderId="2" xfId="0" applyNumberFormat="1" applyFont="1" applyFill="1" applyBorder="1" applyAlignment="1">
      <alignment horizontal="center" vertical="center"/>
    </xf>
    <xf numFmtId="167" fontId="3" fillId="0" borderId="0" xfId="0" applyNumberFormat="1" applyFont="1" applyFill="1" applyBorder="1" applyAlignment="1">
      <alignment vertical="center"/>
    </xf>
    <xf numFmtId="37" fontId="0" fillId="0" borderId="31" xfId="1" applyNumberFormat="1" applyFont="1" applyFill="1" applyBorder="1" applyAlignment="1">
      <alignment horizontal="center" vertical="center" wrapText="1"/>
    </xf>
    <xf numFmtId="173" fontId="16"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7" xfId="0" applyFont="1" applyBorder="1" applyAlignment="1">
      <alignment horizontal="center"/>
    </xf>
    <xf numFmtId="0" fontId="10" fillId="0" borderId="12" xfId="0" applyFont="1" applyBorder="1" applyAlignment="1">
      <alignment horizontal="center"/>
    </xf>
    <xf numFmtId="173" fontId="16" fillId="4" borderId="17" xfId="0" applyNumberFormat="1" applyFont="1" applyFill="1" applyBorder="1" applyAlignment="1">
      <alignment horizontal="center" vertical="center" wrapText="1"/>
    </xf>
    <xf numFmtId="0" fontId="10" fillId="0" borderId="12" xfId="0" applyFont="1" applyBorder="1"/>
    <xf numFmtId="0" fontId="10" fillId="0" borderId="17" xfId="0" applyFont="1" applyBorder="1"/>
    <xf numFmtId="1" fontId="0" fillId="2" borderId="2" xfId="0" applyNumberFormat="1" applyFont="1" applyFill="1" applyBorder="1" applyAlignment="1">
      <alignment vertical="center" wrapText="1"/>
    </xf>
    <xf numFmtId="1" fontId="0" fillId="2" borderId="2"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3" fillId="2" borderId="0" xfId="0" applyNumberFormat="1" applyFont="1" applyFill="1" applyAlignment="1">
      <alignment horizontal="center"/>
    </xf>
    <xf numFmtId="0" fontId="8" fillId="2" borderId="0" xfId="0" applyFont="1" applyFill="1" applyAlignment="1">
      <alignment horizontal="left"/>
    </xf>
    <xf numFmtId="1" fontId="4" fillId="3" borderId="19" xfId="0" applyNumberFormat="1" applyFont="1" applyFill="1" applyBorder="1" applyAlignment="1">
      <alignment horizontal="center"/>
    </xf>
    <xf numFmtId="1" fontId="4" fillId="3" borderId="20" xfId="0" applyNumberFormat="1" applyFont="1" applyFill="1" applyBorder="1" applyAlignment="1">
      <alignment horizontal="center"/>
    </xf>
    <xf numFmtId="1" fontId="4" fillId="3" borderId="27" xfId="0" applyNumberFormat="1" applyFont="1" applyFill="1" applyBorder="1" applyAlignment="1">
      <alignment horizontal="center"/>
    </xf>
    <xf numFmtId="1"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2" borderId="3" xfId="0" applyNumberFormat="1" applyFill="1" applyBorder="1" applyAlignment="1">
      <alignment horizontal="left" vertical="center"/>
    </xf>
    <xf numFmtId="1" fontId="0" fillId="2" borderId="3" xfId="0" applyNumberFormat="1" applyFont="1" applyFill="1" applyBorder="1" applyAlignment="1">
      <alignment horizontal="left" vertical="center"/>
    </xf>
    <xf numFmtId="1" fontId="3" fillId="2" borderId="3" xfId="0" applyNumberFormat="1" applyFont="1" applyFill="1" applyBorder="1" applyAlignment="1">
      <alignment horizontal="center" vertical="center"/>
    </xf>
    <xf numFmtId="1" fontId="3" fillId="2" borderId="16" xfId="0" applyNumberFormat="1" applyFont="1" applyFill="1" applyBorder="1" applyAlignment="1">
      <alignment horizontal="center" vertical="center"/>
    </xf>
    <xf numFmtId="1" fontId="0" fillId="2" borderId="23" xfId="0" applyNumberFormat="1" applyFont="1" applyFill="1" applyBorder="1" applyAlignment="1">
      <alignment horizontal="center" vertical="center"/>
    </xf>
    <xf numFmtId="1" fontId="0" fillId="2" borderId="24" xfId="0" applyNumberFormat="1" applyFont="1" applyFill="1" applyBorder="1" applyAlignment="1">
      <alignment horizontal="center" vertical="center"/>
    </xf>
    <xf numFmtId="1" fontId="4" fillId="3" borderId="37" xfId="0" applyNumberFormat="1" applyFont="1" applyFill="1" applyBorder="1" applyAlignment="1">
      <alignment horizontal="center" vertical="center"/>
    </xf>
    <xf numFmtId="1" fontId="4" fillId="3" borderId="38" xfId="0" applyNumberFormat="1" applyFont="1" applyFill="1" applyBorder="1" applyAlignment="1">
      <alignment horizontal="center" vertical="center"/>
    </xf>
    <xf numFmtId="1" fontId="4" fillId="3" borderId="39"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1" fontId="0" fillId="2" borderId="3" xfId="0" applyNumberFormat="1" applyFill="1" applyBorder="1" applyAlignment="1">
      <alignment horizontal="center" vertical="center"/>
    </xf>
    <xf numFmtId="1" fontId="0" fillId="2" borderId="16" xfId="0" applyNumberFormat="1" applyFont="1" applyFill="1" applyBorder="1" applyAlignment="1">
      <alignment horizontal="center" vertical="center"/>
    </xf>
    <xf numFmtId="167" fontId="10" fillId="2" borderId="47" xfId="0" applyNumberFormat="1" applyFont="1" applyFill="1" applyBorder="1" applyAlignment="1">
      <alignment horizontal="center" vertical="center"/>
    </xf>
    <xf numFmtId="167" fontId="10" fillId="2" borderId="31"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13" xfId="0" applyNumberFormat="1" applyFont="1" applyFill="1" applyBorder="1" applyAlignment="1">
      <alignment horizontal="center" vertical="center"/>
    </xf>
    <xf numFmtId="0" fontId="11" fillId="3" borderId="23" xfId="0" applyFont="1" applyFill="1" applyBorder="1" applyAlignment="1">
      <alignment horizontal="center" wrapText="1"/>
    </xf>
    <xf numFmtId="0" fontId="11" fillId="3" borderId="24" xfId="0" applyFont="1" applyFill="1" applyBorder="1" applyAlignment="1">
      <alignment horizontal="center" wrapText="1"/>
    </xf>
    <xf numFmtId="0" fontId="11" fillId="3" borderId="35" xfId="0" applyFont="1" applyFill="1" applyBorder="1" applyAlignment="1">
      <alignment horizontal="center" wrapText="1"/>
    </xf>
    <xf numFmtId="0" fontId="11" fillId="3" borderId="39" xfId="0" applyFont="1" applyFill="1" applyBorder="1" applyAlignment="1">
      <alignment horizontal="center" wrapText="1"/>
    </xf>
    <xf numFmtId="0" fontId="10" fillId="0" borderId="3" xfId="0" applyFont="1" applyFill="1" applyBorder="1" applyAlignment="1">
      <alignment horizontal="left" vertical="center"/>
    </xf>
    <xf numFmtId="0" fontId="10" fillId="2" borderId="4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2"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1" fillId="0" borderId="2" xfId="0" applyFont="1" applyFill="1" applyBorder="1" applyAlignment="1">
      <alignment horizontal="left" vertical="center"/>
    </xf>
    <xf numFmtId="0" fontId="10" fillId="2" borderId="0" xfId="0" applyFont="1" applyFill="1" applyBorder="1" applyAlignment="1">
      <alignment horizontal="center"/>
    </xf>
    <xf numFmtId="0" fontId="10" fillId="2" borderId="0" xfId="0" applyFont="1" applyFill="1" applyAlignment="1">
      <alignment horizontal="center"/>
    </xf>
    <xf numFmtId="0" fontId="11" fillId="2" borderId="0" xfId="0" applyFont="1" applyFill="1" applyBorder="1" applyAlignment="1">
      <alignment horizontal="center" vertic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27" xfId="0" applyFont="1" applyFill="1" applyBorder="1" applyAlignment="1">
      <alignment horizontal="center"/>
    </xf>
    <xf numFmtId="0" fontId="11" fillId="3" borderId="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2" borderId="0" xfId="0" applyFont="1" applyFill="1" applyBorder="1" applyAlignment="1">
      <alignment horizontal="left"/>
    </xf>
    <xf numFmtId="0" fontId="11" fillId="3" borderId="1" xfId="0" applyFont="1" applyFill="1" applyBorder="1" applyAlignment="1">
      <alignment horizontal="center" vertical="center" wrapText="1"/>
    </xf>
    <xf numFmtId="0" fontId="11" fillId="2" borderId="4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4"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6" xfId="0" applyFont="1" applyFill="1" applyBorder="1" applyAlignment="1">
      <alignment horizontal="left" vertical="center"/>
    </xf>
    <xf numFmtId="0" fontId="11" fillId="2" borderId="20"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0" borderId="25" xfId="0" applyFont="1" applyFill="1" applyBorder="1" applyAlignment="1">
      <alignment horizontal="justify" vertical="center"/>
    </xf>
    <xf numFmtId="0" fontId="10" fillId="0" borderId="49" xfId="0" applyFont="1" applyFill="1" applyBorder="1" applyAlignment="1">
      <alignment horizontal="justify" vertical="center"/>
    </xf>
    <xf numFmtId="0" fontId="10" fillId="0" borderId="32" xfId="0" applyFont="1" applyFill="1" applyBorder="1" applyAlignment="1">
      <alignment horizontal="justify" vertical="center"/>
    </xf>
    <xf numFmtId="0" fontId="11" fillId="2" borderId="46" xfId="0" applyFont="1" applyFill="1" applyBorder="1" applyAlignment="1">
      <alignment horizontal="center" vertical="center"/>
    </xf>
    <xf numFmtId="0" fontId="11" fillId="2" borderId="48"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2" fillId="3" borderId="2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0" fillId="2" borderId="18" xfId="0" applyFont="1" applyFill="1" applyBorder="1" applyAlignment="1">
      <alignment horizontal="justify" vertical="center" wrapText="1"/>
    </xf>
    <xf numFmtId="0" fontId="10" fillId="2" borderId="17" xfId="0" applyFont="1" applyFill="1" applyBorder="1" applyAlignment="1">
      <alignment horizontal="justify" vertical="center" wrapText="1"/>
    </xf>
    <xf numFmtId="0" fontId="10" fillId="2" borderId="28" xfId="0" applyFont="1" applyFill="1" applyBorder="1" applyAlignment="1">
      <alignment horizontal="justify" vertical="center" wrapText="1"/>
    </xf>
    <xf numFmtId="0" fontId="10" fillId="2" borderId="29" xfId="0" applyFont="1" applyFill="1" applyBorder="1" applyAlignment="1">
      <alignment horizontal="justify" vertical="center" wrapText="1"/>
    </xf>
    <xf numFmtId="0" fontId="10" fillId="2" borderId="0" xfId="0" applyFont="1" applyFill="1" applyBorder="1" applyAlignment="1">
      <alignment horizontal="justify" vertical="center" wrapText="1"/>
    </xf>
    <xf numFmtId="0" fontId="10" fillId="2" borderId="30"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10" fillId="2" borderId="13" xfId="0" applyFont="1" applyFill="1" applyBorder="1" applyAlignment="1">
      <alignment horizontal="justify" vertical="center" wrapText="1"/>
    </xf>
    <xf numFmtId="0" fontId="11" fillId="2" borderId="44" xfId="0" applyFont="1" applyFill="1" applyBorder="1" applyAlignment="1">
      <alignment horizontal="left" vertical="center" wrapText="1"/>
    </xf>
    <xf numFmtId="0" fontId="10" fillId="2" borderId="44" xfId="0" applyFont="1" applyFill="1" applyBorder="1" applyAlignment="1">
      <alignment horizontal="left" vertical="center" wrapText="1"/>
    </xf>
    <xf numFmtId="0" fontId="11" fillId="2" borderId="41" xfId="0" applyFont="1" applyFill="1" applyBorder="1" applyAlignment="1">
      <alignment horizontal="center" vertical="center"/>
    </xf>
    <xf numFmtId="167" fontId="10" fillId="3" borderId="35" xfId="0" applyNumberFormat="1" applyFont="1" applyFill="1" applyBorder="1" applyAlignment="1">
      <alignment horizontal="center" vertical="center"/>
    </xf>
    <xf numFmtId="167" fontId="10" fillId="3" borderId="39" xfId="0" applyNumberFormat="1" applyFont="1" applyFill="1" applyBorder="1" applyAlignment="1">
      <alignment horizontal="center" vertical="center"/>
    </xf>
    <xf numFmtId="0" fontId="10" fillId="0" borderId="2" xfId="0" applyFont="1" applyFill="1" applyBorder="1" applyAlignment="1">
      <alignment horizontal="left" vertical="center"/>
    </xf>
    <xf numFmtId="4" fontId="0" fillId="0" borderId="2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0" fillId="2" borderId="26" xfId="0" applyFill="1" applyBorder="1" applyAlignment="1">
      <alignment horizontal="left" vertical="top"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26" xfId="0" applyFont="1" applyFill="1" applyBorder="1" applyAlignment="1">
      <alignment horizontal="left" vertical="top" wrapText="1"/>
    </xf>
    <xf numFmtId="0" fontId="0" fillId="2" borderId="26"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0" xfId="0" applyFont="1" applyFill="1" applyBorder="1" applyAlignment="1">
      <alignment horizontal="justify" vertical="top" wrapText="1"/>
    </xf>
    <xf numFmtId="0" fontId="0" fillId="2" borderId="0" xfId="0" applyFont="1" applyFill="1" applyBorder="1" applyAlignment="1">
      <alignment horizont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7"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7" fontId="0" fillId="0" borderId="2"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0" fontId="0" fillId="0" borderId="23" xfId="0" applyNumberFormat="1" applyFill="1" applyBorder="1" applyAlignment="1">
      <alignment horizontal="justify" vertical="center" wrapText="1"/>
    </xf>
    <xf numFmtId="0" fontId="0" fillId="0" borderId="22" xfId="0" applyNumberFormat="1" applyFont="1" applyFill="1" applyBorder="1" applyAlignment="1">
      <alignment horizontal="justify"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0" fillId="2" borderId="23" xfId="0" applyNumberFormat="1" applyFill="1" applyBorder="1" applyAlignment="1">
      <alignment horizontal="justify" vertical="center" wrapText="1"/>
    </xf>
    <xf numFmtId="0" fontId="0" fillId="2" borderId="22" xfId="0" applyNumberFormat="1" applyFont="1" applyFill="1" applyBorder="1" applyAlignment="1">
      <alignment horizontal="justify" vertical="center" wrapText="1"/>
    </xf>
    <xf numFmtId="0" fontId="10" fillId="0" borderId="18" xfId="0" applyFont="1" applyBorder="1" applyAlignment="1">
      <alignment horizontal="center" vertical="center"/>
    </xf>
    <xf numFmtId="0" fontId="10" fillId="0" borderId="15" xfId="0" applyFont="1" applyBorder="1" applyAlignment="1">
      <alignment horizontal="center" vertical="center"/>
    </xf>
    <xf numFmtId="175" fontId="10" fillId="0" borderId="59" xfId="0" applyNumberFormat="1" applyFont="1" applyBorder="1" applyAlignment="1">
      <alignment horizontal="center" vertical="center"/>
    </xf>
    <xf numFmtId="175" fontId="10" fillId="0" borderId="11" xfId="0" applyNumberFormat="1" applyFont="1" applyBorder="1" applyAlignment="1">
      <alignment horizontal="center" vertical="center"/>
    </xf>
    <xf numFmtId="0" fontId="10" fillId="0" borderId="2" xfId="0" applyFont="1" applyBorder="1"/>
    <xf numFmtId="0" fontId="10" fillId="0" borderId="1" xfId="0" applyFont="1" applyBorder="1"/>
    <xf numFmtId="0" fontId="10" fillId="0" borderId="3" xfId="0" applyFont="1" applyBorder="1"/>
    <xf numFmtId="0" fontId="10" fillId="0" borderId="16" xfId="0" applyFont="1" applyBorder="1"/>
    <xf numFmtId="0" fontId="11" fillId="3" borderId="20" xfId="0" applyFont="1" applyFill="1" applyBorder="1" applyAlignment="1">
      <alignment horizontal="center" vertical="center"/>
    </xf>
    <xf numFmtId="0" fontId="11" fillId="3" borderId="27" xfId="0" applyFont="1" applyFill="1" applyBorder="1" applyAlignment="1">
      <alignment horizontal="center" vertical="center"/>
    </xf>
    <xf numFmtId="0" fontId="10" fillId="0" borderId="57" xfId="0" applyFont="1" applyBorder="1" applyAlignment="1">
      <alignment horizontal="center"/>
    </xf>
    <xf numFmtId="0" fontId="10" fillId="0" borderId="58" xfId="0" applyFont="1" applyBorder="1" applyAlignment="1">
      <alignment horizont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0" fillId="0" borderId="7" xfId="0" applyFont="1" applyBorder="1" applyAlignment="1">
      <alignment horizontal="center"/>
    </xf>
    <xf numFmtId="0" fontId="10" fillId="0" borderId="2" xfId="0" applyFont="1" applyBorder="1" applyAlignment="1">
      <alignment horizontal="center"/>
    </xf>
    <xf numFmtId="0" fontId="10" fillId="0" borderId="14" xfId="0" applyFont="1" applyBorder="1" applyAlignment="1">
      <alignment horizontal="center"/>
    </xf>
    <xf numFmtId="0" fontId="10" fillId="0" borderId="3" xfId="0" applyFont="1" applyBorder="1" applyAlignment="1">
      <alignment horizontal="center"/>
    </xf>
    <xf numFmtId="14" fontId="10" fillId="0" borderId="2" xfId="0" applyNumberFormat="1" applyFont="1" applyBorder="1" applyAlignment="1">
      <alignment horizontal="center"/>
    </xf>
    <xf numFmtId="0" fontId="11" fillId="3" borderId="19" xfId="0" applyFont="1" applyFill="1" applyBorder="1" applyAlignment="1">
      <alignment horizontal="justify" vertical="center"/>
    </xf>
    <xf numFmtId="0" fontId="11" fillId="3" borderId="20" xfId="0" applyFont="1" applyFill="1" applyBorder="1" applyAlignment="1">
      <alignment horizontal="justify" vertical="center"/>
    </xf>
    <xf numFmtId="0" fontId="11" fillId="3" borderId="14" xfId="0" applyFont="1" applyFill="1" applyBorder="1" applyAlignment="1">
      <alignment horizontal="justify" vertical="center"/>
    </xf>
    <xf numFmtId="0" fontId="11" fillId="3" borderId="3" xfId="0" applyFont="1" applyFill="1" applyBorder="1" applyAlignment="1">
      <alignment horizontal="justify" vertical="center"/>
    </xf>
    <xf numFmtId="0" fontId="11" fillId="3" borderId="7" xfId="0" applyFont="1" applyFill="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25" xfId="0" applyFont="1" applyBorder="1" applyAlignment="1">
      <alignment horizontal="center"/>
    </xf>
    <xf numFmtId="0" fontId="10" fillId="0" borderId="16" xfId="0" applyFont="1" applyBorder="1" applyAlignment="1">
      <alignment horizontal="center"/>
    </xf>
    <xf numFmtId="0" fontId="10" fillId="0" borderId="23" xfId="0" applyFont="1" applyBorder="1" applyAlignment="1">
      <alignment horizontal="justify" vertical="center"/>
    </xf>
    <xf numFmtId="0" fontId="10" fillId="0" borderId="24" xfId="0" applyFont="1" applyBorder="1" applyAlignment="1">
      <alignment horizontal="justify" vertical="center"/>
    </xf>
    <xf numFmtId="0" fontId="11" fillId="3" borderId="19" xfId="0" applyFont="1" applyFill="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14" fontId="10" fillId="0" borderId="2"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xf>
    <xf numFmtId="0" fontId="10" fillId="0" borderId="35" xfId="0" applyFont="1" applyBorder="1" applyAlignment="1">
      <alignment horizontal="center"/>
    </xf>
    <xf numFmtId="0" fontId="10" fillId="0" borderId="27" xfId="0" applyFont="1" applyBorder="1" applyAlignment="1">
      <alignment horizontal="center"/>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4" xfId="0" applyFont="1" applyBorder="1"/>
    <xf numFmtId="0" fontId="10" fillId="0" borderId="7" xfId="0" applyFont="1" applyBorder="1"/>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0" fillId="0" borderId="36" xfId="0" applyFont="1" applyFill="1" applyBorder="1" applyAlignment="1">
      <alignment horizontal="justify" vertical="center"/>
    </xf>
    <xf numFmtId="0" fontId="10" fillId="0" borderId="23" xfId="0" applyFont="1" applyFill="1" applyBorder="1" applyAlignment="1">
      <alignment horizontal="justify" vertical="center"/>
    </xf>
    <xf numFmtId="0" fontId="10" fillId="0" borderId="24" xfId="0" applyFont="1" applyFill="1" applyBorder="1" applyAlignment="1">
      <alignment horizontal="justify" vertical="center"/>
    </xf>
    <xf numFmtId="0" fontId="10" fillId="4" borderId="53"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5" xfId="0" applyFont="1" applyFill="1" applyBorder="1" applyAlignment="1">
      <alignment horizontal="center" vertical="center" wrapText="1"/>
    </xf>
    <xf numFmtId="0" fontId="10" fillId="4" borderId="56"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2" xfId="0" applyFont="1" applyFill="1" applyBorder="1" applyAlignment="1">
      <alignment horizontal="center" vertical="center" wrapText="1"/>
    </xf>
    <xf numFmtId="173" fontId="19" fillId="4" borderId="2" xfId="0" applyNumberFormat="1" applyFont="1" applyFill="1" applyBorder="1" applyAlignment="1">
      <alignment horizontal="center" vertical="center" wrapText="1"/>
    </xf>
    <xf numFmtId="172" fontId="19" fillId="4"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3" borderId="2" xfId="0" applyFont="1" applyFill="1" applyBorder="1" applyAlignment="1">
      <alignment horizontal="center" vertical="center"/>
    </xf>
    <xf numFmtId="0" fontId="11" fillId="2" borderId="2" xfId="0"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2" xfId="0" applyFont="1" applyFill="1" applyBorder="1" applyAlignment="1">
      <alignment horizontal="center" vertical="center"/>
    </xf>
    <xf numFmtId="167" fontId="11" fillId="3" borderId="2" xfId="0" applyNumberFormat="1" applyFont="1" applyFill="1" applyBorder="1" applyAlignment="1">
      <alignment horizontal="center" vertical="center" wrapText="1"/>
    </xf>
    <xf numFmtId="167" fontId="11" fillId="3" borderId="1" xfId="0" applyNumberFormat="1" applyFont="1" applyFill="1" applyBorder="1" applyAlignment="1">
      <alignment horizontal="center" vertical="center" wrapText="1"/>
    </xf>
    <xf numFmtId="0" fontId="9" fillId="2" borderId="7"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0" fillId="2" borderId="0" xfId="0" applyNumberFormat="1" applyFont="1" applyFill="1" applyAlignment="1">
      <alignment horizontal="justify" vertical="top"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xf>
    <xf numFmtId="0" fontId="11" fillId="2" borderId="3" xfId="0" applyFont="1" applyFill="1" applyBorder="1" applyAlignment="1">
      <alignment horizontal="center"/>
    </xf>
    <xf numFmtId="0" fontId="11" fillId="3" borderId="3" xfId="0" applyFont="1" applyFill="1" applyBorder="1" applyAlignment="1">
      <alignment horizontal="center"/>
    </xf>
    <xf numFmtId="0" fontId="9" fillId="3" borderId="2" xfId="0" applyFont="1" applyFill="1" applyBorder="1" applyAlignment="1">
      <alignment horizontal="center" vertical="center" wrapText="1"/>
    </xf>
  </cellXfs>
  <cellStyles count="3">
    <cellStyle name="Millares 2"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2:K18"/>
  <sheetViews>
    <sheetView tabSelected="1" zoomScale="80" zoomScaleNormal="80" workbookViewId="0">
      <selection activeCell="F15" sqref="F15:G15"/>
    </sheetView>
  </sheetViews>
  <sheetFormatPr baseColWidth="10" defaultColWidth="11.42578125" defaultRowHeight="15" x14ac:dyDescent="0.25"/>
  <cols>
    <col min="1" max="1" width="11.42578125" style="6"/>
    <col min="2" max="2" width="7.5703125" style="6" customWidth="1"/>
    <col min="3" max="3" width="19.85546875" style="6" customWidth="1"/>
    <col min="4" max="4" width="26.140625" style="6" customWidth="1"/>
    <col min="5" max="5" width="20.5703125" style="6" customWidth="1"/>
    <col min="6" max="16384" width="11.42578125" style="6"/>
  </cols>
  <sheetData>
    <row r="2" spans="2:11" x14ac:dyDescent="0.25">
      <c r="B2" s="155" t="s">
        <v>42</v>
      </c>
      <c r="C2" s="155"/>
      <c r="D2" s="155"/>
      <c r="E2" s="155"/>
      <c r="F2" s="155"/>
      <c r="G2" s="155"/>
      <c r="H2" s="23"/>
      <c r="I2" s="23"/>
      <c r="J2" s="23"/>
      <c r="K2" s="23"/>
    </row>
    <row r="3" spans="2:11" x14ac:dyDescent="0.25">
      <c r="B3" s="155" t="s">
        <v>43</v>
      </c>
      <c r="C3" s="155"/>
      <c r="D3" s="155"/>
      <c r="E3" s="155"/>
      <c r="F3" s="155"/>
      <c r="G3" s="155"/>
      <c r="H3" s="23"/>
      <c r="I3" s="23"/>
      <c r="J3" s="23"/>
      <c r="K3" s="23"/>
    </row>
    <row r="4" spans="2:11" x14ac:dyDescent="0.25">
      <c r="B4" s="11"/>
      <c r="C4" s="11"/>
      <c r="D4" s="11"/>
      <c r="E4" s="11"/>
      <c r="F4" s="11"/>
      <c r="G4" s="11"/>
      <c r="H4" s="11"/>
      <c r="I4" s="11"/>
      <c r="J4" s="11"/>
      <c r="K4" s="11"/>
    </row>
    <row r="5" spans="2:11" ht="15.75" thickBot="1" x14ac:dyDescent="0.3"/>
    <row r="6" spans="2:11" x14ac:dyDescent="0.25">
      <c r="B6" s="157" t="s">
        <v>14</v>
      </c>
      <c r="C6" s="158"/>
      <c r="D6" s="158"/>
      <c r="E6" s="158"/>
      <c r="F6" s="158"/>
      <c r="G6" s="159"/>
    </row>
    <row r="7" spans="2:11" ht="32.25" customHeight="1" x14ac:dyDescent="0.25">
      <c r="B7" s="8" t="s">
        <v>27</v>
      </c>
      <c r="C7" s="160" t="s">
        <v>15</v>
      </c>
      <c r="D7" s="160"/>
      <c r="E7" s="160"/>
      <c r="F7" s="161" t="str">
        <f>'FACTORES TÉCNICOS DE EVALUACIÓN'!$L$12</f>
        <v>TELEMEDICIONES</v>
      </c>
      <c r="G7" s="162"/>
    </row>
    <row r="8" spans="2:11" ht="15.75" thickBot="1" x14ac:dyDescent="0.3">
      <c r="B8" s="7">
        <v>1</v>
      </c>
      <c r="C8" s="163" t="s">
        <v>33</v>
      </c>
      <c r="D8" s="164"/>
      <c r="E8" s="164"/>
      <c r="F8" s="165" t="s">
        <v>135</v>
      </c>
      <c r="G8" s="166"/>
    </row>
    <row r="9" spans="2:11" ht="15.75" thickBot="1" x14ac:dyDescent="0.3">
      <c r="B9" s="83"/>
      <c r="C9" s="83"/>
      <c r="D9" s="83"/>
      <c r="E9" s="83"/>
      <c r="F9" s="83"/>
      <c r="G9" s="83"/>
    </row>
    <row r="10" spans="2:11" ht="21.75" customHeight="1" x14ac:dyDescent="0.25">
      <c r="B10" s="169" t="s">
        <v>11</v>
      </c>
      <c r="C10" s="170"/>
      <c r="D10" s="170"/>
      <c r="E10" s="170"/>
      <c r="F10" s="170"/>
      <c r="G10" s="171"/>
    </row>
    <row r="11" spans="2:11" ht="32.25" customHeight="1" x14ac:dyDescent="0.25">
      <c r="B11" s="8" t="s">
        <v>27</v>
      </c>
      <c r="C11" s="160" t="s">
        <v>2</v>
      </c>
      <c r="D11" s="160"/>
      <c r="E11" s="73" t="s">
        <v>1</v>
      </c>
      <c r="F11" s="161" t="str">
        <f>'FACTORES TÉCNICOS DE EVALUACIÓN'!$L$12</f>
        <v>TELEMEDICIONES</v>
      </c>
      <c r="G11" s="162"/>
    </row>
    <row r="12" spans="2:11" ht="54.75" customHeight="1" x14ac:dyDescent="0.25">
      <c r="B12" s="9">
        <v>1</v>
      </c>
      <c r="C12" s="152" t="str">
        <f>+'FACTORES PONDERABLES'!C5</f>
        <v>AÑOS DE EXPERIENCIA ESPECÍFICA ADICIONAL AL MÍNIMO REQUERIDO DEL EXPERTO TÉCNICO – DIRECTOR DEL PROYECTO</v>
      </c>
      <c r="D12" s="152"/>
      <c r="E12" s="4" t="str">
        <f>+'FACTORES PONDERABLES'!D5</f>
        <v>HASTA 500 PUNTOS</v>
      </c>
      <c r="F12" s="153">
        <f>+'FACTORES PONDERABLES'!H6</f>
        <v>500</v>
      </c>
      <c r="G12" s="154"/>
    </row>
    <row r="13" spans="2:11" x14ac:dyDescent="0.25">
      <c r="B13" s="9">
        <v>2</v>
      </c>
      <c r="C13" s="152" t="str">
        <f>'FACTORES PONDERABLES'!C9</f>
        <v>OFERTA ECONÓMICA</v>
      </c>
      <c r="D13" s="152"/>
      <c r="E13" s="4" t="str">
        <f>+'FACTORES PONDERABLES'!D9</f>
        <v>HASTA 400 PUNTOS</v>
      </c>
      <c r="F13" s="167">
        <f>'FACTORES PONDERABLES'!H10</f>
        <v>350</v>
      </c>
      <c r="G13" s="168"/>
    </row>
    <row r="14" spans="2:11" x14ac:dyDescent="0.25">
      <c r="B14" s="9">
        <v>3</v>
      </c>
      <c r="C14" s="152" t="str">
        <f>'FACTORES PONDERABLES'!C13</f>
        <v>APOYO INDUSTRIA NACIONAL</v>
      </c>
      <c r="D14" s="152"/>
      <c r="E14" s="4" t="str">
        <f>+'FACTORES PONDERABLES'!D13</f>
        <v>HASTA 100 PUNTOS</v>
      </c>
      <c r="F14" s="167">
        <f>'FACTORES PONDERABLES'!H14</f>
        <v>100</v>
      </c>
      <c r="G14" s="168"/>
    </row>
    <row r="15" spans="2:11" ht="30" customHeight="1" thickBot="1" x14ac:dyDescent="0.3">
      <c r="B15" s="172" t="s">
        <v>13</v>
      </c>
      <c r="C15" s="173"/>
      <c r="D15" s="173"/>
      <c r="E15" s="10" t="s">
        <v>44</v>
      </c>
      <c r="F15" s="174">
        <f>+'FACTORES PONDERABLES'!H17</f>
        <v>950</v>
      </c>
      <c r="G15" s="175"/>
    </row>
    <row r="18" spans="2:6" ht="15.75" x14ac:dyDescent="0.25">
      <c r="B18" s="156"/>
      <c r="C18" s="156"/>
      <c r="D18" s="156"/>
      <c r="E18" s="156"/>
      <c r="F18" s="156"/>
    </row>
  </sheetData>
  <mergeCells count="19">
    <mergeCell ref="B18:F18"/>
    <mergeCell ref="B6:G6"/>
    <mergeCell ref="C7:E7"/>
    <mergeCell ref="F7:G7"/>
    <mergeCell ref="C8:E8"/>
    <mergeCell ref="F8:G8"/>
    <mergeCell ref="F13:G13"/>
    <mergeCell ref="F14:G14"/>
    <mergeCell ref="B10:G10"/>
    <mergeCell ref="C11:D11"/>
    <mergeCell ref="B15:D15"/>
    <mergeCell ref="F15:G15"/>
    <mergeCell ref="F11:G11"/>
    <mergeCell ref="C13:D13"/>
    <mergeCell ref="C14:D14"/>
    <mergeCell ref="F12:G12"/>
    <mergeCell ref="C12:D12"/>
    <mergeCell ref="B2:G2"/>
    <mergeCell ref="B3:G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I20"/>
  <sheetViews>
    <sheetView zoomScale="80" zoomScaleNormal="80" workbookViewId="0">
      <selection activeCell="G13" sqref="G13:I13"/>
    </sheetView>
  </sheetViews>
  <sheetFormatPr baseColWidth="10" defaultColWidth="11.42578125" defaultRowHeight="12.75" x14ac:dyDescent="0.2"/>
  <cols>
    <col min="1" max="1" width="11.42578125" style="27"/>
    <col min="2" max="2" width="4.7109375" style="27" customWidth="1"/>
    <col min="3" max="3" width="23.42578125" style="27" customWidth="1"/>
    <col min="4" max="4" width="41" style="27" customWidth="1"/>
    <col min="5" max="5" width="14.28515625" style="27" customWidth="1"/>
    <col min="6" max="6" width="11.42578125" style="27"/>
    <col min="7" max="7" width="16.42578125" style="27" customWidth="1"/>
    <col min="8" max="8" width="11.42578125" style="32"/>
    <col min="9" max="9" width="20.85546875" style="56" customWidth="1"/>
    <col min="10" max="16384" width="11.42578125" style="27"/>
  </cols>
  <sheetData>
    <row r="2" spans="2:9" ht="13.5" thickBot="1" x14ac:dyDescent="0.25"/>
    <row r="3" spans="2:9" x14ac:dyDescent="0.2">
      <c r="B3" s="194" t="s">
        <v>11</v>
      </c>
      <c r="C3" s="195"/>
      <c r="D3" s="195"/>
      <c r="E3" s="195"/>
      <c r="F3" s="195"/>
      <c r="G3" s="195" t="str">
        <f>'FACTORES TÉCNICOS DE EVALUACIÓN'!L12</f>
        <v>TELEMEDICIONES</v>
      </c>
      <c r="H3" s="195"/>
      <c r="I3" s="196"/>
    </row>
    <row r="4" spans="2:9" ht="32.25" customHeight="1" x14ac:dyDescent="0.2">
      <c r="B4" s="346" t="s">
        <v>27</v>
      </c>
      <c r="C4" s="347"/>
      <c r="D4" s="28" t="s">
        <v>35</v>
      </c>
      <c r="E4" s="347" t="s">
        <v>1</v>
      </c>
      <c r="F4" s="347"/>
      <c r="G4" s="69" t="s">
        <v>72</v>
      </c>
      <c r="H4" s="33" t="s">
        <v>12</v>
      </c>
      <c r="I4" s="34" t="s">
        <v>0</v>
      </c>
    </row>
    <row r="5" spans="2:9" ht="22.5" customHeight="1" x14ac:dyDescent="0.2">
      <c r="B5" s="350">
        <v>1</v>
      </c>
      <c r="C5" s="339" t="s">
        <v>73</v>
      </c>
      <c r="D5" s="351" t="s">
        <v>81</v>
      </c>
      <c r="E5" s="352"/>
      <c r="F5" s="353"/>
      <c r="G5" s="348"/>
      <c r="H5" s="348"/>
      <c r="I5" s="349"/>
    </row>
    <row r="6" spans="2:9" ht="22.5" customHeight="1" x14ac:dyDescent="0.2">
      <c r="B6" s="350"/>
      <c r="C6" s="340"/>
      <c r="D6" s="57" t="s">
        <v>74</v>
      </c>
      <c r="E6" s="342">
        <v>200</v>
      </c>
      <c r="F6" s="342"/>
      <c r="G6" s="37"/>
      <c r="H6" s="344">
        <v>500</v>
      </c>
      <c r="I6" s="345" t="s">
        <v>305</v>
      </c>
    </row>
    <row r="7" spans="2:9" ht="22.5" customHeight="1" x14ac:dyDescent="0.2">
      <c r="B7" s="350"/>
      <c r="C7" s="340"/>
      <c r="D7" s="57" t="s">
        <v>75</v>
      </c>
      <c r="E7" s="342">
        <v>300</v>
      </c>
      <c r="F7" s="342"/>
      <c r="G7" s="37"/>
      <c r="H7" s="344"/>
      <c r="I7" s="345"/>
    </row>
    <row r="8" spans="2:9" ht="22.5" customHeight="1" x14ac:dyDescent="0.2">
      <c r="B8" s="350"/>
      <c r="C8" s="341"/>
      <c r="D8" s="57" t="s">
        <v>76</v>
      </c>
      <c r="E8" s="342">
        <v>500</v>
      </c>
      <c r="F8" s="342"/>
      <c r="G8" s="37" t="s">
        <v>304</v>
      </c>
      <c r="H8" s="344"/>
      <c r="I8" s="345"/>
    </row>
    <row r="9" spans="2:9" ht="22.5" customHeight="1" x14ac:dyDescent="0.2">
      <c r="B9" s="355">
        <v>2</v>
      </c>
      <c r="C9" s="343" t="s">
        <v>119</v>
      </c>
      <c r="D9" s="359" t="s">
        <v>80</v>
      </c>
      <c r="E9" s="359"/>
      <c r="F9" s="359"/>
      <c r="G9" s="348"/>
      <c r="H9" s="348"/>
      <c r="I9" s="349"/>
    </row>
    <row r="10" spans="2:9" ht="22.5" customHeight="1" x14ac:dyDescent="0.2">
      <c r="B10" s="355"/>
      <c r="C10" s="343"/>
      <c r="D10" s="59" t="s">
        <v>36</v>
      </c>
      <c r="E10" s="342">
        <v>400</v>
      </c>
      <c r="F10" s="342"/>
      <c r="G10" s="37"/>
      <c r="H10" s="344">
        <v>350</v>
      </c>
      <c r="I10" s="345">
        <v>278</v>
      </c>
    </row>
    <row r="11" spans="2:9" ht="22.5" customHeight="1" x14ac:dyDescent="0.2">
      <c r="B11" s="355"/>
      <c r="C11" s="343"/>
      <c r="D11" s="59" t="s">
        <v>37</v>
      </c>
      <c r="E11" s="342">
        <v>350</v>
      </c>
      <c r="F11" s="342"/>
      <c r="G11" s="37" t="s">
        <v>304</v>
      </c>
      <c r="H11" s="344"/>
      <c r="I11" s="345"/>
    </row>
    <row r="12" spans="2:9" ht="22.5" customHeight="1" x14ac:dyDescent="0.2">
      <c r="B12" s="355"/>
      <c r="C12" s="343"/>
      <c r="D12" s="59" t="s">
        <v>38</v>
      </c>
      <c r="E12" s="342">
        <v>300</v>
      </c>
      <c r="F12" s="342"/>
      <c r="H12" s="344"/>
      <c r="I12" s="345"/>
    </row>
    <row r="13" spans="2:9" ht="22.5" customHeight="1" x14ac:dyDescent="0.2">
      <c r="B13" s="355">
        <v>3</v>
      </c>
      <c r="C13" s="343" t="s">
        <v>22</v>
      </c>
      <c r="D13" s="198" t="s">
        <v>3</v>
      </c>
      <c r="E13" s="198"/>
      <c r="F13" s="198"/>
      <c r="G13" s="348"/>
      <c r="H13" s="348"/>
      <c r="I13" s="349"/>
    </row>
    <row r="14" spans="2:9" ht="71.25" customHeight="1" x14ac:dyDescent="0.2">
      <c r="B14" s="355"/>
      <c r="C14" s="343"/>
      <c r="D14" s="58" t="s">
        <v>77</v>
      </c>
      <c r="E14" s="338">
        <v>100</v>
      </c>
      <c r="F14" s="338"/>
      <c r="G14" s="37" t="s">
        <v>304</v>
      </c>
      <c r="H14" s="344">
        <v>100</v>
      </c>
      <c r="I14" s="345">
        <v>277</v>
      </c>
    </row>
    <row r="15" spans="2:9" ht="46.5" customHeight="1" x14ac:dyDescent="0.2">
      <c r="B15" s="355"/>
      <c r="C15" s="343"/>
      <c r="D15" s="58" t="s">
        <v>78</v>
      </c>
      <c r="E15" s="338">
        <v>50</v>
      </c>
      <c r="F15" s="338"/>
      <c r="G15" s="60"/>
      <c r="H15" s="344"/>
      <c r="I15" s="345"/>
    </row>
    <row r="16" spans="2:9" ht="31.5" customHeight="1" x14ac:dyDescent="0.2">
      <c r="B16" s="355"/>
      <c r="C16" s="343"/>
      <c r="D16" s="58" t="s">
        <v>79</v>
      </c>
      <c r="E16" s="338">
        <v>0</v>
      </c>
      <c r="F16" s="338"/>
      <c r="G16" s="60"/>
      <c r="H16" s="344"/>
      <c r="I16" s="345"/>
    </row>
    <row r="17" spans="2:9" ht="13.5" thickBot="1" x14ac:dyDescent="0.25">
      <c r="B17" s="356" t="s">
        <v>13</v>
      </c>
      <c r="C17" s="357"/>
      <c r="D17" s="357"/>
      <c r="E17" s="358" t="s">
        <v>82</v>
      </c>
      <c r="F17" s="358"/>
      <c r="G17" s="61"/>
      <c r="H17" s="62">
        <f>+H14+H10+H6</f>
        <v>950</v>
      </c>
      <c r="I17" s="63"/>
    </row>
    <row r="18" spans="2:9" ht="41.25" customHeight="1" x14ac:dyDescent="0.2"/>
    <row r="19" spans="2:9" x14ac:dyDescent="0.2">
      <c r="B19" s="354"/>
      <c r="C19" s="354"/>
      <c r="D19" s="354"/>
      <c r="E19" s="354"/>
      <c r="F19" s="354"/>
      <c r="G19" s="354"/>
      <c r="H19" s="354"/>
      <c r="I19" s="354"/>
    </row>
    <row r="20" spans="2:9" x14ac:dyDescent="0.2">
      <c r="B20" s="354"/>
      <c r="C20" s="354"/>
      <c r="D20" s="354"/>
      <c r="E20" s="354"/>
      <c r="F20" s="354"/>
      <c r="G20" s="354"/>
      <c r="H20" s="354"/>
      <c r="I20" s="354"/>
    </row>
  </sheetData>
  <mergeCells count="34">
    <mergeCell ref="B19:I20"/>
    <mergeCell ref="G13:I13"/>
    <mergeCell ref="G9:I9"/>
    <mergeCell ref="H14:H16"/>
    <mergeCell ref="I14:I16"/>
    <mergeCell ref="B13:B16"/>
    <mergeCell ref="C13:C16"/>
    <mergeCell ref="E14:F14"/>
    <mergeCell ref="E15:F15"/>
    <mergeCell ref="B17:D17"/>
    <mergeCell ref="E17:F17"/>
    <mergeCell ref="D9:F9"/>
    <mergeCell ref="E10:F10"/>
    <mergeCell ref="E11:F11"/>
    <mergeCell ref="E12:F12"/>
    <mergeCell ref="B9:B12"/>
    <mergeCell ref="H10:H12"/>
    <mergeCell ref="I10:I12"/>
    <mergeCell ref="D13:F13"/>
    <mergeCell ref="B3:F3"/>
    <mergeCell ref="B4:C4"/>
    <mergeCell ref="E4:F4"/>
    <mergeCell ref="G3:I3"/>
    <mergeCell ref="G5:I5"/>
    <mergeCell ref="B5:B8"/>
    <mergeCell ref="E7:F7"/>
    <mergeCell ref="H6:H8"/>
    <mergeCell ref="I6:I8"/>
    <mergeCell ref="D5:F5"/>
    <mergeCell ref="E16:F16"/>
    <mergeCell ref="C5:C8"/>
    <mergeCell ref="E8:F8"/>
    <mergeCell ref="E6:F6"/>
    <mergeCell ref="C9:C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99"/>
  <sheetViews>
    <sheetView topLeftCell="B1" zoomScale="70" zoomScaleNormal="70" workbookViewId="0">
      <selection activeCell="M36" sqref="M36"/>
    </sheetView>
  </sheetViews>
  <sheetFormatPr baseColWidth="10" defaultColWidth="11.42578125" defaultRowHeight="12.75" x14ac:dyDescent="0.2"/>
  <cols>
    <col min="1" max="1" width="10.42578125" style="78" customWidth="1"/>
    <col min="2" max="2" width="5.42578125" style="78" customWidth="1"/>
    <col min="3" max="3" width="16.140625" style="78" customWidth="1"/>
    <col min="4" max="4" width="17.85546875" style="78" customWidth="1"/>
    <col min="5" max="6" width="11.42578125" style="78"/>
    <col min="7" max="7" width="13.85546875" style="78" bestFit="1" customWidth="1"/>
    <col min="8" max="9" width="11.42578125" style="78"/>
    <col min="10" max="10" width="20.7109375" style="78" customWidth="1"/>
    <col min="11" max="11" width="20.5703125" style="78" customWidth="1"/>
    <col min="12" max="12" width="16.5703125" style="78" customWidth="1"/>
    <col min="13" max="13" width="24.140625" style="78" customWidth="1"/>
    <col min="14" max="14" width="10.42578125" style="78" customWidth="1"/>
    <col min="15" max="15" width="18.28515625" style="78" bestFit="1" customWidth="1"/>
    <col min="16" max="16" width="15" style="78" bestFit="1" customWidth="1"/>
    <col min="17" max="18" width="11.42578125" style="78"/>
    <col min="19" max="19" width="12.85546875" style="78" customWidth="1"/>
    <col min="20" max="21" width="11.42578125" style="78"/>
    <col min="22" max="22" width="12.85546875" style="78" customWidth="1"/>
    <col min="23" max="16384" width="11.42578125" style="78"/>
  </cols>
  <sheetData>
    <row r="1" spans="1:23" s="27" customFormat="1" x14ac:dyDescent="0.2">
      <c r="L1" s="31"/>
      <c r="M1" s="31"/>
      <c r="N1" s="31"/>
    </row>
    <row r="2" spans="1:23" s="27" customFormat="1" ht="13.5" thickBot="1" x14ac:dyDescent="0.25">
      <c r="L2" s="31"/>
      <c r="M2" s="31"/>
      <c r="N2" s="31"/>
    </row>
    <row r="3" spans="1:23" s="27" customFormat="1" ht="13.5" thickBot="1" x14ac:dyDescent="0.25">
      <c r="B3" s="217" t="s">
        <v>6</v>
      </c>
      <c r="C3" s="218"/>
      <c r="D3" s="218"/>
      <c r="E3" s="218"/>
      <c r="F3" s="218"/>
      <c r="G3" s="218"/>
      <c r="H3" s="218"/>
      <c r="I3" s="218"/>
      <c r="J3" s="218"/>
      <c r="K3" s="218"/>
      <c r="L3" s="218"/>
      <c r="M3" s="219"/>
      <c r="N3" s="38"/>
      <c r="O3" s="38"/>
      <c r="P3" s="38"/>
      <c r="Q3" s="38"/>
      <c r="R3" s="38"/>
      <c r="S3" s="38"/>
      <c r="T3" s="38"/>
      <c r="U3" s="38"/>
      <c r="V3" s="38"/>
      <c r="W3" s="38"/>
    </row>
    <row r="4" spans="1:23" s="27" customFormat="1" ht="18" customHeight="1" x14ac:dyDescent="0.2">
      <c r="B4" s="222" t="s">
        <v>47</v>
      </c>
      <c r="C4" s="223"/>
      <c r="D4" s="223"/>
      <c r="E4" s="223"/>
      <c r="F4" s="223"/>
      <c r="G4" s="223"/>
      <c r="H4" s="223"/>
      <c r="I4" s="223"/>
      <c r="J4" s="223"/>
      <c r="K4" s="223"/>
      <c r="L4" s="223"/>
      <c r="M4" s="224"/>
      <c r="N4" s="39"/>
      <c r="O4" s="39"/>
      <c r="P4" s="39"/>
      <c r="Q4" s="39"/>
      <c r="R4" s="39"/>
      <c r="S4" s="39"/>
      <c r="T4" s="39"/>
      <c r="U4" s="39"/>
      <c r="V4" s="39"/>
      <c r="W4" s="39"/>
    </row>
    <row r="5" spans="1:23" s="27" customFormat="1" ht="18" customHeight="1" x14ac:dyDescent="0.2">
      <c r="B5" s="225"/>
      <c r="C5" s="226"/>
      <c r="D5" s="226"/>
      <c r="E5" s="226"/>
      <c r="F5" s="226"/>
      <c r="G5" s="226"/>
      <c r="H5" s="226"/>
      <c r="I5" s="226"/>
      <c r="J5" s="226"/>
      <c r="K5" s="226"/>
      <c r="L5" s="226"/>
      <c r="M5" s="227"/>
      <c r="N5" s="39"/>
      <c r="O5" s="39"/>
      <c r="P5" s="39"/>
      <c r="Q5" s="39"/>
      <c r="R5" s="39"/>
      <c r="S5" s="39"/>
      <c r="T5" s="39"/>
      <c r="U5" s="39"/>
      <c r="V5" s="39"/>
      <c r="W5" s="39"/>
    </row>
    <row r="6" spans="1:23" s="27" customFormat="1" ht="18" customHeight="1" thickBot="1" x14ac:dyDescent="0.25">
      <c r="B6" s="228"/>
      <c r="C6" s="229"/>
      <c r="D6" s="229"/>
      <c r="E6" s="229"/>
      <c r="F6" s="229"/>
      <c r="G6" s="229"/>
      <c r="H6" s="229"/>
      <c r="I6" s="229"/>
      <c r="J6" s="229"/>
      <c r="K6" s="229"/>
      <c r="L6" s="229"/>
      <c r="M6" s="230"/>
      <c r="N6" s="39"/>
      <c r="O6" s="39"/>
      <c r="P6" s="39"/>
      <c r="Q6" s="39"/>
      <c r="R6" s="39"/>
      <c r="S6" s="39"/>
      <c r="T6" s="39"/>
      <c r="U6" s="39"/>
      <c r="V6" s="39"/>
      <c r="W6" s="39"/>
    </row>
    <row r="7" spans="1:23" s="27" customFormat="1" ht="13.5" thickBot="1" x14ac:dyDescent="0.25">
      <c r="L7" s="31"/>
      <c r="M7" s="31"/>
      <c r="N7" s="31"/>
    </row>
    <row r="8" spans="1:23" s="27" customFormat="1" ht="36" customHeight="1" thickBot="1" x14ac:dyDescent="0.25">
      <c r="B8" s="220" t="s">
        <v>7</v>
      </c>
      <c r="C8" s="221"/>
      <c r="D8" s="40">
        <v>557664666</v>
      </c>
      <c r="E8" s="30"/>
      <c r="F8" s="30"/>
      <c r="G8" s="41"/>
      <c r="H8" s="30"/>
      <c r="I8" s="30"/>
      <c r="J8" s="30"/>
      <c r="K8" s="30"/>
      <c r="L8" s="42"/>
      <c r="M8" s="31"/>
      <c r="N8" s="31"/>
      <c r="O8" s="29"/>
      <c r="P8" s="191"/>
      <c r="Q8" s="192"/>
      <c r="R8" s="192"/>
      <c r="S8" s="192"/>
      <c r="T8" s="192"/>
      <c r="U8" s="192"/>
      <c r="V8" s="192"/>
      <c r="W8" s="192"/>
    </row>
    <row r="9" spans="1:23" s="27" customFormat="1" ht="15.75" customHeight="1" x14ac:dyDescent="0.2">
      <c r="B9" s="43"/>
      <c r="C9" s="43"/>
      <c r="D9" s="44"/>
      <c r="E9" s="30"/>
      <c r="F9" s="45"/>
      <c r="G9" s="46"/>
      <c r="H9" s="42"/>
      <c r="I9" s="29"/>
      <c r="J9" s="46"/>
      <c r="K9" s="29"/>
      <c r="L9" s="47"/>
      <c r="M9" s="201"/>
      <c r="N9" s="201"/>
      <c r="O9" s="29"/>
      <c r="P9" s="42"/>
      <c r="Q9" s="30"/>
      <c r="R9" s="30"/>
      <c r="S9" s="30"/>
      <c r="T9" s="30"/>
      <c r="U9" s="30"/>
      <c r="V9" s="30"/>
      <c r="W9" s="30"/>
    </row>
    <row r="10" spans="1:23" s="27" customFormat="1" ht="13.5" thickBot="1" x14ac:dyDescent="0.25">
      <c r="A10" s="48"/>
      <c r="B10" s="42"/>
      <c r="C10" s="42"/>
      <c r="D10" s="42"/>
      <c r="E10" s="42"/>
      <c r="F10" s="42"/>
      <c r="G10" s="49"/>
      <c r="H10" s="49"/>
      <c r="I10" s="45"/>
      <c r="J10" s="45"/>
      <c r="K10" s="45"/>
      <c r="L10" s="42"/>
      <c r="M10" s="31"/>
      <c r="N10" s="31"/>
    </row>
    <row r="11" spans="1:23" s="27" customFormat="1" x14ac:dyDescent="0.2">
      <c r="A11" s="48"/>
      <c r="B11" s="194" t="s">
        <v>10</v>
      </c>
      <c r="C11" s="195"/>
      <c r="D11" s="195"/>
      <c r="E11" s="195"/>
      <c r="F11" s="195"/>
      <c r="G11" s="195"/>
      <c r="H11" s="195"/>
      <c r="I11" s="195"/>
      <c r="J11" s="195"/>
      <c r="K11" s="195"/>
      <c r="L11" s="195"/>
      <c r="M11" s="196"/>
      <c r="N11" s="50"/>
      <c r="O11" s="50"/>
      <c r="P11" s="50"/>
      <c r="Q11" s="50"/>
      <c r="R11" s="50"/>
      <c r="S11" s="50"/>
      <c r="T11" s="50"/>
      <c r="U11" s="50"/>
      <c r="V11" s="50"/>
      <c r="W11" s="50"/>
    </row>
    <row r="12" spans="1:23" s="27" customFormat="1" ht="32.25" customHeight="1" x14ac:dyDescent="0.2">
      <c r="A12" s="48"/>
      <c r="B12" s="197" t="s">
        <v>45</v>
      </c>
      <c r="C12" s="198"/>
      <c r="D12" s="198"/>
      <c r="E12" s="198"/>
      <c r="F12" s="198"/>
      <c r="G12" s="198"/>
      <c r="H12" s="198"/>
      <c r="I12" s="198"/>
      <c r="J12" s="198"/>
      <c r="K12" s="69"/>
      <c r="L12" s="198" t="s">
        <v>120</v>
      </c>
      <c r="M12" s="202"/>
      <c r="N12" s="193"/>
      <c r="O12" s="193"/>
      <c r="P12" s="193"/>
      <c r="Q12" s="193"/>
      <c r="R12" s="193"/>
      <c r="S12" s="193"/>
      <c r="T12" s="193"/>
      <c r="U12" s="193"/>
      <c r="V12" s="193"/>
      <c r="W12" s="193"/>
    </row>
    <row r="13" spans="1:23" s="27" customFormat="1" ht="26.25" thickBot="1" x14ac:dyDescent="0.25">
      <c r="B13" s="199"/>
      <c r="C13" s="200"/>
      <c r="D13" s="200"/>
      <c r="E13" s="200"/>
      <c r="F13" s="200"/>
      <c r="G13" s="200"/>
      <c r="H13" s="200"/>
      <c r="I13" s="200"/>
      <c r="J13" s="200"/>
      <c r="K13" s="91" t="s">
        <v>23</v>
      </c>
      <c r="L13" s="91" t="s">
        <v>9</v>
      </c>
      <c r="M13" s="92" t="s">
        <v>0</v>
      </c>
      <c r="N13" s="36"/>
      <c r="O13" s="51"/>
      <c r="P13" s="36"/>
      <c r="Q13" s="51"/>
      <c r="R13" s="36"/>
      <c r="S13" s="51"/>
      <c r="T13" s="36"/>
      <c r="U13" s="51"/>
      <c r="V13" s="36"/>
      <c r="W13" s="51"/>
    </row>
    <row r="14" spans="1:23" s="27" customFormat="1" ht="19.5" customHeight="1" x14ac:dyDescent="0.2">
      <c r="A14" s="52"/>
      <c r="B14" s="215">
        <v>1</v>
      </c>
      <c r="C14" s="210" t="s">
        <v>121</v>
      </c>
      <c r="D14" s="211"/>
      <c r="E14" s="211"/>
      <c r="F14" s="211"/>
      <c r="G14" s="211"/>
      <c r="H14" s="211"/>
      <c r="I14" s="211"/>
      <c r="J14" s="211"/>
      <c r="K14" s="185" t="s">
        <v>25</v>
      </c>
      <c r="L14" s="176" t="s">
        <v>135</v>
      </c>
      <c r="M14" s="178" t="s">
        <v>136</v>
      </c>
      <c r="N14" s="31"/>
      <c r="P14" s="53"/>
      <c r="Q14" s="53"/>
      <c r="R14" s="53"/>
      <c r="S14" s="53"/>
      <c r="T14" s="53"/>
      <c r="U14" s="53"/>
      <c r="V14" s="53"/>
      <c r="W14" s="53"/>
    </row>
    <row r="15" spans="1:23" s="27" customFormat="1" ht="60" customHeight="1" thickBot="1" x14ac:dyDescent="0.25">
      <c r="A15" s="52"/>
      <c r="B15" s="216"/>
      <c r="C15" s="212" t="s">
        <v>46</v>
      </c>
      <c r="D15" s="213"/>
      <c r="E15" s="213"/>
      <c r="F15" s="213"/>
      <c r="G15" s="213"/>
      <c r="H15" s="213"/>
      <c r="I15" s="213"/>
      <c r="J15" s="214"/>
      <c r="K15" s="187"/>
      <c r="L15" s="177"/>
      <c r="M15" s="179"/>
      <c r="N15" s="31"/>
      <c r="P15" s="53"/>
      <c r="Q15" s="53"/>
      <c r="R15" s="53"/>
      <c r="S15" s="53"/>
      <c r="T15" s="53"/>
      <c r="U15" s="53"/>
      <c r="V15" s="53"/>
      <c r="W15" s="53"/>
    </row>
    <row r="16" spans="1:23" s="27" customFormat="1" ht="19.5" customHeight="1" x14ac:dyDescent="0.2">
      <c r="B16" s="203">
        <v>2</v>
      </c>
      <c r="C16" s="209" t="s">
        <v>125</v>
      </c>
      <c r="D16" s="209"/>
      <c r="E16" s="209"/>
      <c r="F16" s="209"/>
      <c r="G16" s="209"/>
      <c r="H16" s="209"/>
      <c r="I16" s="209"/>
      <c r="J16" s="209"/>
      <c r="K16" s="206" t="s">
        <v>25</v>
      </c>
      <c r="L16" s="182"/>
      <c r="M16" s="183"/>
      <c r="N16" s="31"/>
    </row>
    <row r="17" spans="2:14" s="27" customFormat="1" ht="18.75" customHeight="1" x14ac:dyDescent="0.2">
      <c r="B17" s="204"/>
      <c r="C17" s="190" t="s">
        <v>54</v>
      </c>
      <c r="D17" s="190"/>
      <c r="E17" s="190"/>
      <c r="F17" s="190"/>
      <c r="G17" s="190"/>
      <c r="H17" s="190"/>
      <c r="I17" s="190"/>
      <c r="J17" s="190"/>
      <c r="K17" s="207"/>
      <c r="L17" s="111"/>
      <c r="M17" s="112"/>
      <c r="N17" s="31"/>
    </row>
    <row r="18" spans="2:14" s="27" customFormat="1" x14ac:dyDescent="0.2">
      <c r="B18" s="204"/>
      <c r="C18" s="188" t="s">
        <v>48</v>
      </c>
      <c r="D18" s="188"/>
      <c r="E18" s="188"/>
      <c r="F18" s="188"/>
      <c r="G18" s="188"/>
      <c r="H18" s="188"/>
      <c r="I18" s="188"/>
      <c r="J18" s="188"/>
      <c r="K18" s="207"/>
      <c r="L18" s="79" t="s">
        <v>135</v>
      </c>
      <c r="M18" s="54">
        <v>98</v>
      </c>
      <c r="N18" s="31"/>
    </row>
    <row r="19" spans="2:14" s="27" customFormat="1" x14ac:dyDescent="0.2">
      <c r="B19" s="204"/>
      <c r="C19" s="188" t="s">
        <v>52</v>
      </c>
      <c r="D19" s="188"/>
      <c r="E19" s="188"/>
      <c r="F19" s="188"/>
      <c r="G19" s="188"/>
      <c r="H19" s="188"/>
      <c r="I19" s="188"/>
      <c r="J19" s="188"/>
      <c r="K19" s="207"/>
      <c r="L19" s="79" t="s">
        <v>135</v>
      </c>
      <c r="M19" s="54" t="s">
        <v>180</v>
      </c>
      <c r="N19" s="31"/>
    </row>
    <row r="20" spans="2:14" s="27" customFormat="1" x14ac:dyDescent="0.2">
      <c r="B20" s="204"/>
      <c r="C20" s="188" t="s">
        <v>49</v>
      </c>
      <c r="D20" s="188"/>
      <c r="E20" s="188"/>
      <c r="F20" s="188"/>
      <c r="G20" s="188"/>
      <c r="H20" s="188"/>
      <c r="I20" s="188"/>
      <c r="J20" s="188"/>
      <c r="K20" s="207"/>
      <c r="L20" s="79" t="s">
        <v>135</v>
      </c>
      <c r="M20" s="54" t="s">
        <v>181</v>
      </c>
      <c r="N20" s="31"/>
    </row>
    <row r="21" spans="2:14" s="27" customFormat="1" x14ac:dyDescent="0.2">
      <c r="B21" s="204"/>
      <c r="C21" s="188" t="s">
        <v>50</v>
      </c>
      <c r="D21" s="188"/>
      <c r="E21" s="188"/>
      <c r="F21" s="188"/>
      <c r="G21" s="188"/>
      <c r="H21" s="188"/>
      <c r="I21" s="188"/>
      <c r="J21" s="188"/>
      <c r="K21" s="207"/>
      <c r="L21" s="79" t="s">
        <v>135</v>
      </c>
      <c r="M21" s="54" t="s">
        <v>182</v>
      </c>
      <c r="N21" s="31"/>
    </row>
    <row r="22" spans="2:14" s="27" customFormat="1" ht="57.75" customHeight="1" x14ac:dyDescent="0.2">
      <c r="B22" s="204"/>
      <c r="C22" s="188" t="s">
        <v>51</v>
      </c>
      <c r="D22" s="188"/>
      <c r="E22" s="188"/>
      <c r="F22" s="188"/>
      <c r="G22" s="188"/>
      <c r="H22" s="188"/>
      <c r="I22" s="188"/>
      <c r="J22" s="188"/>
      <c r="K22" s="207"/>
      <c r="L22" s="79" t="s">
        <v>135</v>
      </c>
      <c r="M22" s="146">
        <v>111</v>
      </c>
      <c r="N22" s="113"/>
    </row>
    <row r="23" spans="2:14" s="27" customFormat="1" ht="18.75" customHeight="1" x14ac:dyDescent="0.2">
      <c r="B23" s="204"/>
      <c r="C23" s="190" t="s">
        <v>53</v>
      </c>
      <c r="D23" s="190"/>
      <c r="E23" s="190"/>
      <c r="F23" s="190"/>
      <c r="G23" s="190"/>
      <c r="H23" s="190"/>
      <c r="I23" s="190"/>
      <c r="J23" s="190"/>
      <c r="K23" s="207"/>
      <c r="L23" s="180"/>
      <c r="M23" s="181"/>
      <c r="N23" s="31"/>
    </row>
    <row r="24" spans="2:14" s="27" customFormat="1" x14ac:dyDescent="0.2">
      <c r="B24" s="204"/>
      <c r="C24" s="188" t="s">
        <v>58</v>
      </c>
      <c r="D24" s="188"/>
      <c r="E24" s="188"/>
      <c r="F24" s="188"/>
      <c r="G24" s="188"/>
      <c r="H24" s="188"/>
      <c r="I24" s="188"/>
      <c r="J24" s="188"/>
      <c r="K24" s="207"/>
      <c r="L24" s="79" t="s">
        <v>135</v>
      </c>
      <c r="M24" s="54">
        <v>183</v>
      </c>
      <c r="N24" s="31"/>
    </row>
    <row r="25" spans="2:14" s="27" customFormat="1" x14ac:dyDescent="0.2">
      <c r="B25" s="204"/>
      <c r="C25" s="188" t="s">
        <v>52</v>
      </c>
      <c r="D25" s="188"/>
      <c r="E25" s="188"/>
      <c r="F25" s="188"/>
      <c r="G25" s="188"/>
      <c r="H25" s="188"/>
      <c r="I25" s="188"/>
      <c r="J25" s="188"/>
      <c r="K25" s="207"/>
      <c r="L25" s="79" t="s">
        <v>135</v>
      </c>
      <c r="M25" s="54" t="s">
        <v>222</v>
      </c>
      <c r="N25" s="31"/>
    </row>
    <row r="26" spans="2:14" s="27" customFormat="1" ht="12.75" customHeight="1" x14ac:dyDescent="0.2">
      <c r="B26" s="204"/>
      <c r="C26" s="188" t="s">
        <v>55</v>
      </c>
      <c r="D26" s="188"/>
      <c r="E26" s="188"/>
      <c r="F26" s="188"/>
      <c r="G26" s="188"/>
      <c r="H26" s="188"/>
      <c r="I26" s="188"/>
      <c r="J26" s="188"/>
      <c r="K26" s="207"/>
      <c r="L26" s="79" t="s">
        <v>135</v>
      </c>
      <c r="M26" s="54" t="s">
        <v>223</v>
      </c>
      <c r="N26" s="31"/>
    </row>
    <row r="27" spans="2:14" s="27" customFormat="1" x14ac:dyDescent="0.2">
      <c r="B27" s="204"/>
      <c r="C27" s="188" t="s">
        <v>56</v>
      </c>
      <c r="D27" s="188"/>
      <c r="E27" s="188"/>
      <c r="F27" s="188"/>
      <c r="G27" s="188"/>
      <c r="H27" s="188"/>
      <c r="I27" s="188"/>
      <c r="J27" s="188"/>
      <c r="K27" s="207"/>
      <c r="L27" s="79" t="s">
        <v>135</v>
      </c>
      <c r="M27" s="54" t="s">
        <v>223</v>
      </c>
      <c r="N27" s="31"/>
    </row>
    <row r="28" spans="2:14" s="27" customFormat="1" ht="18.75" customHeight="1" x14ac:dyDescent="0.2">
      <c r="B28" s="204"/>
      <c r="C28" s="190" t="s">
        <v>57</v>
      </c>
      <c r="D28" s="190"/>
      <c r="E28" s="190"/>
      <c r="F28" s="190"/>
      <c r="G28" s="190"/>
      <c r="H28" s="190"/>
      <c r="I28" s="190"/>
      <c r="J28" s="190"/>
      <c r="K28" s="207"/>
      <c r="L28" s="180"/>
      <c r="M28" s="181"/>
      <c r="N28" s="31"/>
    </row>
    <row r="29" spans="2:14" s="27" customFormat="1" x14ac:dyDescent="0.2">
      <c r="B29" s="204"/>
      <c r="C29" s="188" t="s">
        <v>59</v>
      </c>
      <c r="D29" s="188"/>
      <c r="E29" s="188"/>
      <c r="F29" s="188"/>
      <c r="G29" s="188"/>
      <c r="H29" s="188"/>
      <c r="I29" s="188"/>
      <c r="J29" s="188"/>
      <c r="K29" s="207"/>
      <c r="L29" s="79" t="s">
        <v>135</v>
      </c>
      <c r="M29" s="54">
        <v>216</v>
      </c>
      <c r="N29" s="31"/>
    </row>
    <row r="30" spans="2:14" s="27" customFormat="1" x14ac:dyDescent="0.2">
      <c r="B30" s="204"/>
      <c r="C30" s="188" t="s">
        <v>52</v>
      </c>
      <c r="D30" s="188"/>
      <c r="E30" s="188"/>
      <c r="F30" s="188"/>
      <c r="G30" s="188"/>
      <c r="H30" s="188"/>
      <c r="I30" s="188"/>
      <c r="J30" s="188"/>
      <c r="K30" s="207"/>
      <c r="L30" s="79" t="s">
        <v>135</v>
      </c>
      <c r="M30" s="54">
        <v>215</v>
      </c>
      <c r="N30" s="31"/>
    </row>
    <row r="31" spans="2:14" s="27" customFormat="1" ht="27.75" customHeight="1" x14ac:dyDescent="0.2">
      <c r="B31" s="204"/>
      <c r="C31" s="188" t="s">
        <v>60</v>
      </c>
      <c r="D31" s="188"/>
      <c r="E31" s="188"/>
      <c r="F31" s="188"/>
      <c r="G31" s="188"/>
      <c r="H31" s="188"/>
      <c r="I31" s="188"/>
      <c r="J31" s="188"/>
      <c r="K31" s="207"/>
      <c r="L31" s="79" t="s">
        <v>135</v>
      </c>
      <c r="M31" s="54" t="s">
        <v>252</v>
      </c>
      <c r="N31" s="31"/>
    </row>
    <row r="32" spans="2:14" s="27" customFormat="1" ht="18.75" customHeight="1" x14ac:dyDescent="0.2">
      <c r="B32" s="204"/>
      <c r="C32" s="190" t="s">
        <v>61</v>
      </c>
      <c r="D32" s="190"/>
      <c r="E32" s="190"/>
      <c r="F32" s="190"/>
      <c r="G32" s="190"/>
      <c r="H32" s="190"/>
      <c r="I32" s="190"/>
      <c r="J32" s="190"/>
      <c r="K32" s="207"/>
      <c r="L32" s="180"/>
      <c r="M32" s="181"/>
      <c r="N32" s="31"/>
    </row>
    <row r="33" spans="1:23" s="27" customFormat="1" x14ac:dyDescent="0.2">
      <c r="B33" s="204"/>
      <c r="C33" s="188" t="s">
        <v>62</v>
      </c>
      <c r="D33" s="188"/>
      <c r="E33" s="188"/>
      <c r="F33" s="188"/>
      <c r="G33" s="188"/>
      <c r="H33" s="188"/>
      <c r="I33" s="188"/>
      <c r="J33" s="188"/>
      <c r="K33" s="207"/>
      <c r="L33" s="79" t="s">
        <v>135</v>
      </c>
      <c r="M33" s="54">
        <v>232</v>
      </c>
      <c r="N33" s="31"/>
    </row>
    <row r="34" spans="1:23" s="27" customFormat="1" x14ac:dyDescent="0.2">
      <c r="B34" s="204"/>
      <c r="C34" s="188" t="s">
        <v>52</v>
      </c>
      <c r="D34" s="188"/>
      <c r="E34" s="188"/>
      <c r="F34" s="188"/>
      <c r="G34" s="188"/>
      <c r="H34" s="188"/>
      <c r="I34" s="188"/>
      <c r="J34" s="188"/>
      <c r="K34" s="207"/>
      <c r="L34" s="79" t="s">
        <v>135</v>
      </c>
      <c r="M34" s="54">
        <v>231</v>
      </c>
      <c r="N34" s="31"/>
    </row>
    <row r="35" spans="1:23" s="27" customFormat="1" ht="12.75" customHeight="1" x14ac:dyDescent="0.2">
      <c r="B35" s="204"/>
      <c r="C35" s="188" t="s">
        <v>63</v>
      </c>
      <c r="D35" s="188"/>
      <c r="E35" s="188"/>
      <c r="F35" s="188"/>
      <c r="G35" s="188"/>
      <c r="H35" s="188"/>
      <c r="I35" s="188"/>
      <c r="J35" s="188"/>
      <c r="K35" s="207"/>
      <c r="L35" s="79" t="s">
        <v>135</v>
      </c>
      <c r="M35" s="54" t="s">
        <v>306</v>
      </c>
      <c r="N35" s="31"/>
    </row>
    <row r="36" spans="1:23" s="27" customFormat="1" ht="25.5" customHeight="1" x14ac:dyDescent="0.2">
      <c r="B36" s="204"/>
      <c r="C36" s="188" t="s">
        <v>64</v>
      </c>
      <c r="D36" s="188"/>
      <c r="E36" s="188"/>
      <c r="F36" s="188"/>
      <c r="G36" s="188"/>
      <c r="H36" s="188"/>
      <c r="I36" s="188"/>
      <c r="J36" s="188"/>
      <c r="K36" s="207"/>
      <c r="L36" s="70"/>
      <c r="M36" s="146">
        <v>240</v>
      </c>
      <c r="N36" s="31"/>
    </row>
    <row r="37" spans="1:23" s="27" customFormat="1" ht="18.75" customHeight="1" x14ac:dyDescent="0.2">
      <c r="B37" s="204"/>
      <c r="C37" s="190" t="s">
        <v>65</v>
      </c>
      <c r="D37" s="190"/>
      <c r="E37" s="190"/>
      <c r="F37" s="190"/>
      <c r="G37" s="190"/>
      <c r="H37" s="190"/>
      <c r="I37" s="190"/>
      <c r="J37" s="190"/>
      <c r="K37" s="207"/>
      <c r="L37" s="180"/>
      <c r="M37" s="181"/>
      <c r="N37" s="31"/>
    </row>
    <row r="38" spans="1:23" s="27" customFormat="1" x14ac:dyDescent="0.2">
      <c r="B38" s="204"/>
      <c r="C38" s="188" t="s">
        <v>66</v>
      </c>
      <c r="D38" s="188"/>
      <c r="E38" s="188"/>
      <c r="F38" s="188"/>
      <c r="G38" s="188"/>
      <c r="H38" s="188"/>
      <c r="I38" s="188"/>
      <c r="J38" s="188"/>
      <c r="K38" s="207"/>
      <c r="L38" s="79" t="s">
        <v>135</v>
      </c>
      <c r="M38" s="54" t="s">
        <v>307</v>
      </c>
      <c r="N38" s="31"/>
    </row>
    <row r="39" spans="1:23" s="27" customFormat="1" x14ac:dyDescent="0.2">
      <c r="B39" s="204"/>
      <c r="C39" s="188" t="s">
        <v>52</v>
      </c>
      <c r="D39" s="188"/>
      <c r="E39" s="188"/>
      <c r="F39" s="188"/>
      <c r="G39" s="188"/>
      <c r="H39" s="188"/>
      <c r="I39" s="188"/>
      <c r="J39" s="188"/>
      <c r="K39" s="207"/>
      <c r="L39" s="79" t="s">
        <v>135</v>
      </c>
      <c r="M39" s="54">
        <v>249</v>
      </c>
      <c r="N39" s="31"/>
    </row>
    <row r="40" spans="1:23" s="27" customFormat="1" ht="12.75" customHeight="1" x14ac:dyDescent="0.2">
      <c r="B40" s="204"/>
      <c r="C40" s="188" t="s">
        <v>67</v>
      </c>
      <c r="D40" s="188"/>
      <c r="E40" s="188"/>
      <c r="F40" s="188"/>
      <c r="G40" s="188"/>
      <c r="H40" s="188"/>
      <c r="I40" s="188"/>
      <c r="J40" s="188"/>
      <c r="K40" s="207"/>
      <c r="L40" s="79" t="s">
        <v>135</v>
      </c>
      <c r="M40" s="54">
        <v>256</v>
      </c>
      <c r="N40" s="31"/>
    </row>
    <row r="41" spans="1:23" s="27" customFormat="1" ht="25.5" customHeight="1" x14ac:dyDescent="0.2">
      <c r="B41" s="204"/>
      <c r="C41" s="188" t="s">
        <v>68</v>
      </c>
      <c r="D41" s="188"/>
      <c r="E41" s="188"/>
      <c r="F41" s="188"/>
      <c r="G41" s="188"/>
      <c r="H41" s="188"/>
      <c r="I41" s="188"/>
      <c r="J41" s="188"/>
      <c r="K41" s="207"/>
      <c r="L41" s="79" t="s">
        <v>135</v>
      </c>
      <c r="M41" s="54">
        <v>264</v>
      </c>
      <c r="N41" s="31"/>
    </row>
    <row r="42" spans="1:23" s="27" customFormat="1" ht="18.75" customHeight="1" x14ac:dyDescent="0.2">
      <c r="B42" s="204"/>
      <c r="C42" s="190" t="s">
        <v>69</v>
      </c>
      <c r="D42" s="190"/>
      <c r="E42" s="190"/>
      <c r="F42" s="190"/>
      <c r="G42" s="190"/>
      <c r="H42" s="190"/>
      <c r="I42" s="190"/>
      <c r="J42" s="190"/>
      <c r="K42" s="207"/>
      <c r="L42" s="180"/>
      <c r="M42" s="181"/>
      <c r="N42" s="31"/>
    </row>
    <row r="43" spans="1:23" s="27" customFormat="1" x14ac:dyDescent="0.2">
      <c r="B43" s="204"/>
      <c r="C43" s="188" t="s">
        <v>70</v>
      </c>
      <c r="D43" s="188"/>
      <c r="E43" s="188"/>
      <c r="F43" s="188"/>
      <c r="G43" s="188"/>
      <c r="H43" s="188"/>
      <c r="I43" s="188"/>
      <c r="J43" s="188"/>
      <c r="K43" s="207"/>
      <c r="L43" s="79" t="s">
        <v>135</v>
      </c>
      <c r="M43" s="54">
        <v>272</v>
      </c>
      <c r="N43" s="31"/>
    </row>
    <row r="44" spans="1:23" s="27" customFormat="1" x14ac:dyDescent="0.2">
      <c r="B44" s="204"/>
      <c r="C44" s="188" t="s">
        <v>52</v>
      </c>
      <c r="D44" s="188"/>
      <c r="E44" s="188"/>
      <c r="F44" s="188"/>
      <c r="G44" s="188"/>
      <c r="H44" s="188"/>
      <c r="I44" s="188"/>
      <c r="J44" s="188"/>
      <c r="K44" s="207"/>
      <c r="L44" s="79" t="s">
        <v>135</v>
      </c>
      <c r="M44" s="54">
        <v>271</v>
      </c>
      <c r="N44" s="31"/>
    </row>
    <row r="45" spans="1:23" s="27" customFormat="1" ht="12.75" customHeight="1" x14ac:dyDescent="0.2">
      <c r="B45" s="204"/>
      <c r="C45" s="188" t="s">
        <v>67</v>
      </c>
      <c r="D45" s="188"/>
      <c r="E45" s="188"/>
      <c r="F45" s="188"/>
      <c r="G45" s="188"/>
      <c r="H45" s="188"/>
      <c r="I45" s="188"/>
      <c r="J45" s="188"/>
      <c r="K45" s="207"/>
      <c r="L45" s="79" t="s">
        <v>135</v>
      </c>
      <c r="M45" s="54">
        <v>273</v>
      </c>
      <c r="N45" s="31"/>
    </row>
    <row r="46" spans="1:23" s="27" customFormat="1" ht="41.25" customHeight="1" thickBot="1" x14ac:dyDescent="0.25">
      <c r="B46" s="205"/>
      <c r="C46" s="189" t="s">
        <v>71</v>
      </c>
      <c r="D46" s="189"/>
      <c r="E46" s="189"/>
      <c r="F46" s="189"/>
      <c r="G46" s="189"/>
      <c r="H46" s="189"/>
      <c r="I46" s="189"/>
      <c r="J46" s="189"/>
      <c r="K46" s="208"/>
      <c r="L46" s="80" t="s">
        <v>135</v>
      </c>
      <c r="M46" s="55" t="s">
        <v>308</v>
      </c>
      <c r="N46" s="31"/>
    </row>
    <row r="47" spans="1:23" s="27" customFormat="1" ht="19.5" customHeight="1" thickBot="1" x14ac:dyDescent="0.25">
      <c r="A47" s="52"/>
      <c r="B47" s="85">
        <v>3</v>
      </c>
      <c r="C47" s="231" t="s">
        <v>122</v>
      </c>
      <c r="D47" s="232"/>
      <c r="E47" s="232"/>
      <c r="F47" s="232"/>
      <c r="G47" s="232"/>
      <c r="H47" s="232"/>
      <c r="I47" s="232"/>
      <c r="J47" s="232"/>
      <c r="K47" s="86" t="s">
        <v>24</v>
      </c>
      <c r="L47" s="87" t="s">
        <v>135</v>
      </c>
      <c r="M47" s="88">
        <v>90</v>
      </c>
      <c r="N47" s="31"/>
      <c r="P47" s="53"/>
      <c r="Q47" s="53"/>
      <c r="R47" s="53"/>
      <c r="S47" s="53"/>
      <c r="T47" s="53"/>
      <c r="U47" s="53"/>
      <c r="V47" s="53"/>
      <c r="W47" s="53"/>
    </row>
    <row r="48" spans="1:23" s="27" customFormat="1" ht="19.5" customHeight="1" x14ac:dyDescent="0.2">
      <c r="A48" s="52"/>
      <c r="B48" s="215">
        <v>4</v>
      </c>
      <c r="C48" s="210" t="s">
        <v>123</v>
      </c>
      <c r="D48" s="211"/>
      <c r="E48" s="211"/>
      <c r="F48" s="211"/>
      <c r="G48" s="211"/>
      <c r="H48" s="211"/>
      <c r="I48" s="211"/>
      <c r="J48" s="211"/>
      <c r="K48" s="185" t="s">
        <v>25</v>
      </c>
      <c r="L48" s="234"/>
      <c r="M48" s="235"/>
      <c r="N48" s="31"/>
      <c r="P48" s="53"/>
      <c r="Q48" s="53"/>
      <c r="R48" s="53"/>
      <c r="S48" s="53"/>
      <c r="T48" s="53"/>
      <c r="U48" s="53"/>
      <c r="V48" s="53"/>
      <c r="W48" s="53"/>
    </row>
    <row r="49" spans="1:23" s="27" customFormat="1" x14ac:dyDescent="0.2">
      <c r="A49" s="52"/>
      <c r="B49" s="233"/>
      <c r="C49" s="236" t="s">
        <v>54</v>
      </c>
      <c r="D49" s="236"/>
      <c r="E49" s="236"/>
      <c r="F49" s="236"/>
      <c r="G49" s="236"/>
      <c r="H49" s="236"/>
      <c r="I49" s="236"/>
      <c r="J49" s="236"/>
      <c r="K49" s="186"/>
      <c r="L49" s="79" t="s">
        <v>135</v>
      </c>
      <c r="M49" s="84">
        <v>119</v>
      </c>
      <c r="N49" s="31"/>
      <c r="P49" s="53"/>
      <c r="Q49" s="53"/>
      <c r="R49" s="53"/>
      <c r="S49" s="53"/>
      <c r="T49" s="53"/>
      <c r="U49" s="53"/>
      <c r="V49" s="53"/>
      <c r="W49" s="53"/>
    </row>
    <row r="50" spans="1:23" s="27" customFormat="1" x14ac:dyDescent="0.2">
      <c r="A50" s="52"/>
      <c r="B50" s="233"/>
      <c r="C50" s="236" t="s">
        <v>53</v>
      </c>
      <c r="D50" s="236"/>
      <c r="E50" s="236"/>
      <c r="F50" s="236"/>
      <c r="G50" s="236"/>
      <c r="H50" s="236"/>
      <c r="I50" s="236"/>
      <c r="J50" s="236"/>
      <c r="K50" s="186"/>
      <c r="L50" s="79" t="s">
        <v>135</v>
      </c>
      <c r="M50" s="84">
        <v>206</v>
      </c>
      <c r="N50" s="31"/>
      <c r="P50" s="53"/>
      <c r="Q50" s="53"/>
      <c r="R50" s="53"/>
      <c r="S50" s="53"/>
      <c r="T50" s="53"/>
      <c r="U50" s="53"/>
      <c r="V50" s="53"/>
      <c r="W50" s="53"/>
    </row>
    <row r="51" spans="1:23" s="27" customFormat="1" x14ac:dyDescent="0.2">
      <c r="A51" s="52"/>
      <c r="B51" s="233"/>
      <c r="C51" s="236" t="s">
        <v>57</v>
      </c>
      <c r="D51" s="236"/>
      <c r="E51" s="236"/>
      <c r="F51" s="236"/>
      <c r="G51" s="236"/>
      <c r="H51" s="236"/>
      <c r="I51" s="236"/>
      <c r="J51" s="236"/>
      <c r="K51" s="186"/>
      <c r="L51" s="79" t="s">
        <v>135</v>
      </c>
      <c r="M51" s="84">
        <v>223</v>
      </c>
      <c r="N51" s="31"/>
      <c r="P51" s="53"/>
      <c r="Q51" s="53"/>
      <c r="R51" s="53"/>
      <c r="S51" s="53"/>
      <c r="T51" s="53"/>
      <c r="U51" s="53"/>
      <c r="V51" s="53"/>
      <c r="W51" s="53"/>
    </row>
    <row r="52" spans="1:23" s="27" customFormat="1" x14ac:dyDescent="0.2">
      <c r="A52" s="52"/>
      <c r="B52" s="233"/>
      <c r="C52" s="236" t="s">
        <v>61</v>
      </c>
      <c r="D52" s="236"/>
      <c r="E52" s="236"/>
      <c r="F52" s="236"/>
      <c r="G52" s="236"/>
      <c r="H52" s="236"/>
      <c r="I52" s="236"/>
      <c r="J52" s="236"/>
      <c r="K52" s="186"/>
      <c r="L52" s="79" t="s">
        <v>135</v>
      </c>
      <c r="M52" s="84">
        <v>241</v>
      </c>
      <c r="N52" s="31"/>
      <c r="P52" s="53"/>
      <c r="Q52" s="53"/>
      <c r="R52" s="53"/>
      <c r="S52" s="53"/>
      <c r="T52" s="53"/>
      <c r="U52" s="53"/>
      <c r="V52" s="53"/>
      <c r="W52" s="53"/>
    </row>
    <row r="53" spans="1:23" s="27" customFormat="1" x14ac:dyDescent="0.2">
      <c r="A53" s="52"/>
      <c r="B53" s="233"/>
      <c r="C53" s="236" t="s">
        <v>65</v>
      </c>
      <c r="D53" s="236"/>
      <c r="E53" s="236"/>
      <c r="F53" s="236"/>
      <c r="G53" s="236"/>
      <c r="H53" s="236"/>
      <c r="I53" s="236"/>
      <c r="J53" s="236"/>
      <c r="K53" s="186"/>
      <c r="L53" s="79" t="s">
        <v>135</v>
      </c>
      <c r="M53" s="84">
        <v>265</v>
      </c>
      <c r="N53" s="31"/>
      <c r="P53" s="53"/>
      <c r="Q53" s="53"/>
      <c r="R53" s="53"/>
      <c r="S53" s="53"/>
      <c r="T53" s="53"/>
      <c r="U53" s="53"/>
      <c r="V53" s="53"/>
      <c r="W53" s="53"/>
    </row>
    <row r="54" spans="1:23" s="27" customFormat="1" ht="13.5" thickBot="1" x14ac:dyDescent="0.25">
      <c r="A54" s="52"/>
      <c r="B54" s="216"/>
      <c r="C54" s="184" t="s">
        <v>69</v>
      </c>
      <c r="D54" s="184"/>
      <c r="E54" s="184"/>
      <c r="F54" s="184"/>
      <c r="G54" s="184"/>
      <c r="H54" s="184"/>
      <c r="I54" s="184"/>
      <c r="J54" s="184"/>
      <c r="K54" s="187"/>
      <c r="L54" s="90" t="s">
        <v>135</v>
      </c>
      <c r="M54" s="89">
        <v>276</v>
      </c>
      <c r="N54" s="31"/>
      <c r="P54" s="53"/>
      <c r="Q54" s="53"/>
      <c r="R54" s="53"/>
      <c r="S54" s="53"/>
      <c r="T54" s="53"/>
      <c r="U54" s="53"/>
      <c r="V54" s="53"/>
      <c r="W54" s="53"/>
    </row>
    <row r="55" spans="1:23" s="27" customFormat="1" ht="19.5" customHeight="1" thickBot="1" x14ac:dyDescent="0.25">
      <c r="A55" s="52"/>
      <c r="B55" s="85">
        <v>5</v>
      </c>
      <c r="C55" s="231" t="s">
        <v>124</v>
      </c>
      <c r="D55" s="232"/>
      <c r="E55" s="232"/>
      <c r="F55" s="232"/>
      <c r="G55" s="232"/>
      <c r="H55" s="232"/>
      <c r="I55" s="232"/>
      <c r="J55" s="232"/>
      <c r="K55" s="86" t="s">
        <v>24</v>
      </c>
      <c r="L55" s="87" t="s">
        <v>135</v>
      </c>
      <c r="M55" s="88">
        <v>277</v>
      </c>
      <c r="N55" s="31"/>
      <c r="P55" s="53"/>
      <c r="Q55" s="53"/>
      <c r="R55" s="53"/>
      <c r="S55" s="53"/>
      <c r="T55" s="53"/>
      <c r="U55" s="53"/>
      <c r="V55" s="53"/>
      <c r="W55" s="53"/>
    </row>
    <row r="56" spans="1:23" ht="12.75" customHeight="1" x14ac:dyDescent="0.2"/>
    <row r="57" spans="1:23" ht="12.75" customHeight="1" x14ac:dyDescent="0.2"/>
    <row r="58" spans="1:23" ht="12.75" customHeight="1" x14ac:dyDescent="0.2"/>
    <row r="59" spans="1:23" ht="15" customHeight="1" x14ac:dyDescent="0.2"/>
    <row r="60" spans="1:23" ht="12.75" customHeight="1" x14ac:dyDescent="0.2"/>
    <row r="61" spans="1:23" ht="12.75" customHeight="1" x14ac:dyDescent="0.2"/>
    <row r="62" spans="1:23" ht="12.75" customHeight="1" x14ac:dyDescent="0.2"/>
    <row r="63" spans="1:23" ht="12.75" customHeight="1" x14ac:dyDescent="0.2"/>
    <row r="64" spans="1:2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sheetData>
  <mergeCells count="70">
    <mergeCell ref="B3:M3"/>
    <mergeCell ref="B8:C8"/>
    <mergeCell ref="B4:M6"/>
    <mergeCell ref="C55:J55"/>
    <mergeCell ref="C47:J47"/>
    <mergeCell ref="C48:J48"/>
    <mergeCell ref="B48:B54"/>
    <mergeCell ref="L48:M48"/>
    <mergeCell ref="C49:J49"/>
    <mergeCell ref="C50:J50"/>
    <mergeCell ref="C51:J51"/>
    <mergeCell ref="C52:J52"/>
    <mergeCell ref="C53:J53"/>
    <mergeCell ref="C26:J26"/>
    <mergeCell ref="C22:J22"/>
    <mergeCell ref="C18:J18"/>
    <mergeCell ref="B16:B46"/>
    <mergeCell ref="K16:K46"/>
    <mergeCell ref="C16:J16"/>
    <mergeCell ref="C20:J20"/>
    <mergeCell ref="K14:K15"/>
    <mergeCell ref="C14:J14"/>
    <mergeCell ref="C19:J19"/>
    <mergeCell ref="C21:J21"/>
    <mergeCell ref="C37:J37"/>
    <mergeCell ref="C23:J23"/>
    <mergeCell ref="C24:J24"/>
    <mergeCell ref="C25:J25"/>
    <mergeCell ref="C15:J15"/>
    <mergeCell ref="B14:B15"/>
    <mergeCell ref="C42:J42"/>
    <mergeCell ref="C43:J43"/>
    <mergeCell ref="P8:W8"/>
    <mergeCell ref="V12:W12"/>
    <mergeCell ref="B11:M11"/>
    <mergeCell ref="B12:J13"/>
    <mergeCell ref="P12:Q12"/>
    <mergeCell ref="T12:U12"/>
    <mergeCell ref="R12:S12"/>
    <mergeCell ref="M9:N9"/>
    <mergeCell ref="N12:O12"/>
    <mergeCell ref="L12:M12"/>
    <mergeCell ref="C31:J31"/>
    <mergeCell ref="C38:J38"/>
    <mergeCell ref="C39:J39"/>
    <mergeCell ref="C40:J40"/>
    <mergeCell ref="C41:J41"/>
    <mergeCell ref="C32:J32"/>
    <mergeCell ref="C33:J33"/>
    <mergeCell ref="L37:M37"/>
    <mergeCell ref="L42:M42"/>
    <mergeCell ref="L16:M16"/>
    <mergeCell ref="C54:J54"/>
    <mergeCell ref="K48:K54"/>
    <mergeCell ref="C45:J45"/>
    <mergeCell ref="C46:J46"/>
    <mergeCell ref="C34:J34"/>
    <mergeCell ref="C35:J35"/>
    <mergeCell ref="C36:J36"/>
    <mergeCell ref="C17:J17"/>
    <mergeCell ref="C44:J44"/>
    <mergeCell ref="C27:J27"/>
    <mergeCell ref="C28:J28"/>
    <mergeCell ref="C29:J29"/>
    <mergeCell ref="C30:J30"/>
    <mergeCell ref="L14:L15"/>
    <mergeCell ref="M14:M15"/>
    <mergeCell ref="L23:M23"/>
    <mergeCell ref="L28:M28"/>
    <mergeCell ref="L32:M3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2"/>
  <sheetViews>
    <sheetView topLeftCell="H28" zoomScale="55" zoomScaleNormal="55" workbookViewId="0">
      <selection activeCell="V28" sqref="V28:W28"/>
    </sheetView>
  </sheetViews>
  <sheetFormatPr baseColWidth="10" defaultColWidth="11.42578125" defaultRowHeight="15" x14ac:dyDescent="0.25"/>
  <cols>
    <col min="1" max="1" width="3.42578125" style="1" customWidth="1"/>
    <col min="2" max="2" width="11.85546875" style="12" customWidth="1"/>
    <col min="3" max="4" width="20.5703125" style="12" customWidth="1"/>
    <col min="5" max="5" width="17" style="12" customWidth="1"/>
    <col min="6" max="6" width="20.140625" style="12" bestFit="1" customWidth="1"/>
    <col min="7" max="8" width="34.140625" style="12" customWidth="1"/>
    <col min="9" max="9" width="21.140625" style="12" customWidth="1"/>
    <col min="10" max="10" width="21.28515625" style="12" customWidth="1"/>
    <col min="11" max="11" width="14.7109375" style="12" customWidth="1"/>
    <col min="12" max="12" width="21.140625" style="12" customWidth="1"/>
    <col min="13" max="13" width="17" style="12" customWidth="1"/>
    <col min="14" max="14" width="13.140625" style="12" customWidth="1"/>
    <col min="15" max="15" width="21.7109375" style="12" bestFit="1" customWidth="1"/>
    <col min="16" max="16" width="21.7109375" style="12" customWidth="1"/>
    <col min="17" max="17" width="25.85546875" style="12" customWidth="1"/>
    <col min="18" max="18" width="13.28515625" style="12" bestFit="1" customWidth="1"/>
    <col min="19" max="19" width="16.85546875" style="12" customWidth="1"/>
    <col min="20" max="20" width="21.5703125" style="12" customWidth="1"/>
    <col min="21" max="21" width="22" style="12" customWidth="1"/>
    <col min="22" max="23" width="19.5703125" style="12" customWidth="1"/>
    <col min="24" max="16384" width="11.42578125" style="12"/>
  </cols>
  <sheetData>
    <row r="1" spans="2:25" ht="15.75" thickBot="1" x14ac:dyDescent="0.3">
      <c r="B1" s="2"/>
      <c r="C1" s="2"/>
      <c r="D1" s="2"/>
      <c r="E1" s="2"/>
      <c r="F1" s="2"/>
      <c r="G1" s="2"/>
      <c r="H1" s="2"/>
      <c r="I1" s="2"/>
      <c r="J1" s="2"/>
      <c r="K1" s="2"/>
      <c r="L1" s="2"/>
      <c r="M1" s="2"/>
      <c r="N1" s="2"/>
      <c r="O1" s="2"/>
      <c r="P1" s="2"/>
      <c r="Q1" s="2"/>
      <c r="R1" s="2"/>
      <c r="S1" s="2"/>
      <c r="T1" s="2"/>
      <c r="U1" s="2"/>
      <c r="V1" s="1"/>
      <c r="W1" s="1"/>
      <c r="X1" s="1"/>
      <c r="Y1" s="1"/>
    </row>
    <row r="2" spans="2:25" x14ac:dyDescent="0.25">
      <c r="B2" s="242" t="s">
        <v>16</v>
      </c>
      <c r="C2" s="243"/>
      <c r="D2" s="243"/>
      <c r="E2" s="243"/>
      <c r="F2" s="243"/>
      <c r="G2" s="243"/>
      <c r="H2" s="243"/>
      <c r="I2" s="243"/>
      <c r="J2" s="243"/>
      <c r="K2" s="243"/>
      <c r="L2" s="243"/>
      <c r="M2" s="243"/>
      <c r="N2" s="243"/>
      <c r="O2" s="243"/>
      <c r="P2" s="243"/>
      <c r="Q2" s="243"/>
      <c r="R2" s="243"/>
      <c r="S2" s="243"/>
      <c r="T2" s="243"/>
      <c r="U2" s="243"/>
      <c r="V2" s="243"/>
      <c r="W2" s="244"/>
      <c r="X2" s="1"/>
      <c r="Y2" s="1"/>
    </row>
    <row r="3" spans="2:25" ht="15.75" thickBot="1" x14ac:dyDescent="0.3">
      <c r="B3" s="245"/>
      <c r="C3" s="246"/>
      <c r="D3" s="246"/>
      <c r="E3" s="246"/>
      <c r="F3" s="246"/>
      <c r="G3" s="246"/>
      <c r="H3" s="246"/>
      <c r="I3" s="246"/>
      <c r="J3" s="246"/>
      <c r="K3" s="246"/>
      <c r="L3" s="246"/>
      <c r="M3" s="246"/>
      <c r="N3" s="246"/>
      <c r="O3" s="246"/>
      <c r="P3" s="246"/>
      <c r="Q3" s="246"/>
      <c r="R3" s="246"/>
      <c r="S3" s="246"/>
      <c r="T3" s="246"/>
      <c r="U3" s="246"/>
      <c r="V3" s="246"/>
      <c r="W3" s="247"/>
      <c r="X3" s="1"/>
      <c r="Y3" s="1"/>
    </row>
    <row r="4" spans="2:25" ht="15.75" thickBot="1" x14ac:dyDescent="0.3">
      <c r="B4" s="64"/>
      <c r="C4" s="64"/>
      <c r="D4" s="64"/>
      <c r="E4" s="64"/>
      <c r="F4" s="64"/>
      <c r="G4" s="64"/>
      <c r="H4" s="64"/>
      <c r="I4" s="64"/>
      <c r="J4" s="64"/>
      <c r="K4" s="64"/>
      <c r="L4" s="64"/>
      <c r="M4" s="64"/>
      <c r="N4" s="64"/>
      <c r="O4" s="64"/>
      <c r="P4" s="64"/>
      <c r="Q4" s="64"/>
      <c r="R4" s="64"/>
      <c r="S4" s="64"/>
      <c r="T4" s="71"/>
      <c r="U4" s="64"/>
      <c r="V4" s="64"/>
      <c r="W4" s="64"/>
      <c r="X4" s="1"/>
      <c r="Y4" s="1"/>
    </row>
    <row r="5" spans="2:25" ht="15" customHeight="1" x14ac:dyDescent="0.25">
      <c r="B5" s="248" t="s">
        <v>4</v>
      </c>
      <c r="C5" s="249"/>
      <c r="D5" s="249"/>
      <c r="E5" s="249"/>
      <c r="F5" s="249"/>
      <c r="G5" s="249"/>
      <c r="H5" s="249"/>
      <c r="I5" s="249"/>
      <c r="J5" s="249"/>
      <c r="K5" s="249"/>
      <c r="L5" s="249"/>
      <c r="M5" s="249"/>
      <c r="N5" s="249"/>
      <c r="O5" s="249"/>
      <c r="P5" s="249"/>
      <c r="Q5" s="249"/>
      <c r="R5" s="249"/>
      <c r="S5" s="249"/>
      <c r="T5" s="249"/>
      <c r="U5" s="249"/>
      <c r="V5" s="249"/>
      <c r="W5" s="250"/>
      <c r="X5" s="1"/>
      <c r="Y5" s="1"/>
    </row>
    <row r="6" spans="2:25" ht="15.75" customHeight="1" thickBot="1" x14ac:dyDescent="0.3">
      <c r="B6" s="251"/>
      <c r="C6" s="252"/>
      <c r="D6" s="252"/>
      <c r="E6" s="252"/>
      <c r="F6" s="252"/>
      <c r="G6" s="252"/>
      <c r="H6" s="252"/>
      <c r="I6" s="252"/>
      <c r="J6" s="252"/>
      <c r="K6" s="252"/>
      <c r="L6" s="252"/>
      <c r="M6" s="252"/>
      <c r="N6" s="252"/>
      <c r="O6" s="252"/>
      <c r="P6" s="252"/>
      <c r="Q6" s="252"/>
      <c r="R6" s="252"/>
      <c r="S6" s="252"/>
      <c r="T6" s="252"/>
      <c r="U6" s="252"/>
      <c r="V6" s="252"/>
      <c r="W6" s="253"/>
      <c r="X6" s="1"/>
      <c r="Y6" s="1"/>
    </row>
    <row r="7" spans="2:25" ht="30.6" customHeight="1" thickBot="1" x14ac:dyDescent="0.3">
      <c r="B7" s="254" t="s">
        <v>46</v>
      </c>
      <c r="C7" s="255"/>
      <c r="D7" s="255"/>
      <c r="E7" s="255"/>
      <c r="F7" s="255"/>
      <c r="G7" s="255"/>
      <c r="H7" s="255"/>
      <c r="I7" s="255"/>
      <c r="J7" s="255"/>
      <c r="K7" s="255"/>
      <c r="L7" s="255"/>
      <c r="M7" s="255"/>
      <c r="N7" s="255"/>
      <c r="O7" s="255"/>
      <c r="P7" s="255"/>
      <c r="Q7" s="255"/>
      <c r="R7" s="255"/>
      <c r="S7" s="255"/>
      <c r="T7" s="255"/>
      <c r="U7" s="255"/>
      <c r="V7" s="255"/>
      <c r="W7" s="256"/>
      <c r="X7" s="1"/>
      <c r="Y7" s="1"/>
    </row>
    <row r="8" spans="2:25" ht="18.600000000000001" customHeight="1" thickBot="1" x14ac:dyDescent="0.3">
      <c r="B8" s="254" t="s">
        <v>83</v>
      </c>
      <c r="C8" s="255"/>
      <c r="D8" s="255"/>
      <c r="E8" s="255"/>
      <c r="F8" s="255"/>
      <c r="G8" s="255"/>
      <c r="H8" s="255"/>
      <c r="I8" s="255"/>
      <c r="J8" s="255"/>
      <c r="K8" s="255"/>
      <c r="L8" s="255"/>
      <c r="M8" s="255"/>
      <c r="N8" s="255"/>
      <c r="O8" s="255"/>
      <c r="P8" s="255"/>
      <c r="Q8" s="255"/>
      <c r="R8" s="255"/>
      <c r="S8" s="255"/>
      <c r="T8" s="255"/>
      <c r="U8" s="255"/>
      <c r="V8" s="255"/>
      <c r="W8" s="256"/>
      <c r="X8" s="1"/>
      <c r="Y8" s="1"/>
    </row>
    <row r="9" spans="2:25" ht="18.600000000000001" customHeight="1" thickBot="1" x14ac:dyDescent="0.3">
      <c r="B9" s="257" t="s">
        <v>92</v>
      </c>
      <c r="C9" s="255"/>
      <c r="D9" s="255"/>
      <c r="E9" s="255"/>
      <c r="F9" s="255"/>
      <c r="G9" s="255"/>
      <c r="H9" s="255"/>
      <c r="I9" s="255"/>
      <c r="J9" s="255"/>
      <c r="K9" s="255"/>
      <c r="L9" s="255"/>
      <c r="M9" s="255"/>
      <c r="N9" s="255"/>
      <c r="O9" s="255"/>
      <c r="P9" s="255"/>
      <c r="Q9" s="255"/>
      <c r="R9" s="255"/>
      <c r="S9" s="255"/>
      <c r="T9" s="255"/>
      <c r="U9" s="255"/>
      <c r="V9" s="255"/>
      <c r="W9" s="256"/>
      <c r="X9" s="1"/>
      <c r="Y9" s="1"/>
    </row>
    <row r="10" spans="2:25" ht="18.600000000000001" customHeight="1" thickBot="1" x14ac:dyDescent="0.3">
      <c r="B10" s="258" t="s">
        <v>93</v>
      </c>
      <c r="C10" s="259"/>
      <c r="D10" s="259"/>
      <c r="E10" s="259"/>
      <c r="F10" s="259"/>
      <c r="G10" s="259"/>
      <c r="H10" s="259"/>
      <c r="I10" s="259"/>
      <c r="J10" s="259"/>
      <c r="K10" s="259"/>
      <c r="L10" s="259"/>
      <c r="M10" s="259"/>
      <c r="N10" s="259"/>
      <c r="O10" s="259"/>
      <c r="P10" s="259"/>
      <c r="Q10" s="259"/>
      <c r="R10" s="259"/>
      <c r="S10" s="259"/>
      <c r="T10" s="259"/>
      <c r="U10" s="259"/>
      <c r="V10" s="259"/>
      <c r="W10" s="260"/>
      <c r="X10" s="1"/>
      <c r="Y10" s="1"/>
    </row>
    <row r="11" spans="2:25" ht="109.5" customHeight="1" thickBot="1" x14ac:dyDescent="0.3">
      <c r="B11" s="257" t="s">
        <v>94</v>
      </c>
      <c r="C11" s="255"/>
      <c r="D11" s="255"/>
      <c r="E11" s="255"/>
      <c r="F11" s="255"/>
      <c r="G11" s="255"/>
      <c r="H11" s="255"/>
      <c r="I11" s="255"/>
      <c r="J11" s="255"/>
      <c r="K11" s="255"/>
      <c r="L11" s="255"/>
      <c r="M11" s="255"/>
      <c r="N11" s="255"/>
      <c r="O11" s="255"/>
      <c r="P11" s="255"/>
      <c r="Q11" s="255"/>
      <c r="R11" s="255"/>
      <c r="S11" s="255"/>
      <c r="T11" s="255"/>
      <c r="U11" s="255"/>
      <c r="V11" s="255"/>
      <c r="W11" s="256"/>
      <c r="X11" s="1"/>
      <c r="Y11" s="1"/>
    </row>
    <row r="12" spans="2:25" ht="15.75" thickBot="1" x14ac:dyDescent="0.3">
      <c r="B12" s="258" t="s">
        <v>95</v>
      </c>
      <c r="C12" s="259"/>
      <c r="D12" s="259"/>
      <c r="E12" s="259"/>
      <c r="F12" s="259"/>
      <c r="G12" s="259"/>
      <c r="H12" s="259"/>
      <c r="I12" s="259"/>
      <c r="J12" s="259"/>
      <c r="K12" s="259"/>
      <c r="L12" s="259"/>
      <c r="M12" s="259"/>
      <c r="N12" s="259"/>
      <c r="O12" s="259"/>
      <c r="P12" s="259"/>
      <c r="Q12" s="259"/>
      <c r="R12" s="259"/>
      <c r="S12" s="259"/>
      <c r="T12" s="259"/>
      <c r="U12" s="259"/>
      <c r="V12" s="259"/>
      <c r="W12" s="260"/>
      <c r="X12" s="1"/>
      <c r="Y12" s="1"/>
    </row>
    <row r="13" spans="2:25" ht="36" customHeight="1" thickBot="1" x14ac:dyDescent="0.3">
      <c r="B13" s="258" t="s">
        <v>96</v>
      </c>
      <c r="C13" s="259"/>
      <c r="D13" s="259"/>
      <c r="E13" s="259"/>
      <c r="F13" s="259"/>
      <c r="G13" s="259"/>
      <c r="H13" s="259"/>
      <c r="I13" s="259"/>
      <c r="J13" s="259"/>
      <c r="K13" s="259"/>
      <c r="L13" s="259"/>
      <c r="M13" s="259"/>
      <c r="N13" s="259"/>
      <c r="O13" s="259"/>
      <c r="P13" s="259"/>
      <c r="Q13" s="259"/>
      <c r="R13" s="259"/>
      <c r="S13" s="259"/>
      <c r="T13" s="259"/>
      <c r="U13" s="259"/>
      <c r="V13" s="259"/>
      <c r="W13" s="260"/>
      <c r="X13" s="1"/>
      <c r="Y13" s="1"/>
    </row>
    <row r="14" spans="2:25" ht="15.75" customHeight="1" thickBot="1" x14ac:dyDescent="0.3">
      <c r="B14" s="258" t="s">
        <v>97</v>
      </c>
      <c r="C14" s="259"/>
      <c r="D14" s="259"/>
      <c r="E14" s="259"/>
      <c r="F14" s="259"/>
      <c r="G14" s="259"/>
      <c r="H14" s="259"/>
      <c r="I14" s="259"/>
      <c r="J14" s="259"/>
      <c r="K14" s="259"/>
      <c r="L14" s="259"/>
      <c r="M14" s="259"/>
      <c r="N14" s="259"/>
      <c r="O14" s="259"/>
      <c r="P14" s="259"/>
      <c r="Q14" s="259"/>
      <c r="R14" s="259"/>
      <c r="S14" s="259"/>
      <c r="T14" s="259"/>
      <c r="U14" s="259"/>
      <c r="V14" s="259"/>
      <c r="W14" s="260"/>
      <c r="X14" s="1"/>
      <c r="Y14" s="1"/>
    </row>
    <row r="15" spans="2:25" ht="17.25" thickBot="1" x14ac:dyDescent="0.3">
      <c r="B15" s="21"/>
      <c r="C15" s="64"/>
      <c r="D15" s="64"/>
      <c r="E15" s="64"/>
      <c r="F15" s="64"/>
      <c r="G15" s="64"/>
      <c r="H15" s="64"/>
      <c r="I15" s="64"/>
      <c r="J15" s="64"/>
      <c r="K15" s="64"/>
      <c r="L15" s="64"/>
      <c r="M15" s="64"/>
      <c r="N15" s="64"/>
      <c r="O15" s="64"/>
      <c r="P15" s="64"/>
      <c r="Q15" s="64"/>
      <c r="R15" s="64"/>
      <c r="S15" s="64"/>
      <c r="T15" s="71"/>
      <c r="U15" s="64"/>
      <c r="V15" s="64"/>
      <c r="W15" s="64"/>
      <c r="X15" s="1"/>
      <c r="Y15" s="1"/>
    </row>
    <row r="16" spans="2:25" ht="15.75" thickBot="1" x14ac:dyDescent="0.3">
      <c r="B16" s="241"/>
      <c r="C16" s="241"/>
      <c r="D16" s="241"/>
      <c r="E16" s="241"/>
      <c r="F16" s="241"/>
      <c r="G16" s="1"/>
      <c r="H16" s="98" t="s">
        <v>7</v>
      </c>
      <c r="I16" s="96"/>
      <c r="J16" s="3"/>
      <c r="K16" s="3"/>
      <c r="L16" s="3"/>
      <c r="M16" s="3"/>
      <c r="N16" s="3"/>
      <c r="O16" s="3"/>
      <c r="P16" s="3"/>
      <c r="Q16" s="3"/>
      <c r="R16" s="3"/>
      <c r="S16" s="3"/>
      <c r="T16" s="3"/>
      <c r="U16" s="3"/>
      <c r="V16" s="3"/>
      <c r="W16" s="3"/>
      <c r="X16" s="1"/>
      <c r="Y16" s="1"/>
    </row>
    <row r="17" spans="2:25" ht="15.75" thickBot="1" x14ac:dyDescent="0.3">
      <c r="B17" s="241"/>
      <c r="C17" s="241"/>
      <c r="D17" s="241"/>
      <c r="E17" s="241"/>
      <c r="F17" s="241"/>
      <c r="G17" s="1"/>
      <c r="H17" s="99">
        <f>'FACTORES TÉCNICOS DE EVALUACIÓN'!D8</f>
        <v>557664666</v>
      </c>
      <c r="I17" s="97"/>
      <c r="J17" s="3"/>
      <c r="K17" s="3"/>
      <c r="L17" s="3"/>
      <c r="M17" s="3"/>
      <c r="N17" s="3"/>
      <c r="O17" s="3"/>
      <c r="P17" s="3"/>
      <c r="Q17" s="3"/>
      <c r="R17" s="3"/>
      <c r="S17" s="3"/>
      <c r="T17" s="3"/>
      <c r="U17" s="3"/>
      <c r="V17" s="3"/>
      <c r="W17" s="3"/>
      <c r="X17" s="1"/>
      <c r="Y17" s="1"/>
    </row>
    <row r="18" spans="2:25" ht="15.75" thickBot="1" x14ac:dyDescent="0.3">
      <c r="B18" s="5"/>
      <c r="C18" s="5"/>
      <c r="D18" s="5"/>
      <c r="E18" s="5"/>
      <c r="F18" s="5"/>
      <c r="G18" s="5"/>
      <c r="H18" s="5"/>
      <c r="I18" s="5"/>
      <c r="J18" s="5"/>
      <c r="K18" s="5"/>
      <c r="L18" s="5"/>
      <c r="M18" s="5"/>
      <c r="N18" s="5"/>
      <c r="O18" s="5"/>
      <c r="P18" s="5"/>
      <c r="Q18" s="5"/>
      <c r="R18" s="5"/>
      <c r="S18" s="5"/>
      <c r="T18" s="5"/>
      <c r="U18" s="5"/>
      <c r="V18" s="14"/>
      <c r="W18" s="14"/>
      <c r="X18" s="1"/>
      <c r="Y18" s="1"/>
    </row>
    <row r="19" spans="2:25" ht="41.25" customHeight="1" thickBot="1" x14ac:dyDescent="0.3">
      <c r="B19" s="5"/>
      <c r="C19" s="5"/>
      <c r="D19" s="5"/>
      <c r="E19" s="5"/>
      <c r="F19" s="1"/>
      <c r="G19" s="81" t="s">
        <v>18</v>
      </c>
      <c r="H19" s="22" t="s">
        <v>28</v>
      </c>
      <c r="I19" s="239" t="s">
        <v>29</v>
      </c>
      <c r="J19" s="240"/>
      <c r="K19" s="1"/>
      <c r="L19" s="1"/>
      <c r="M19" s="5"/>
      <c r="N19" s="5"/>
      <c r="O19" s="5"/>
      <c r="P19" s="5"/>
      <c r="Q19" s="5"/>
      <c r="R19" s="5"/>
      <c r="S19" s="5"/>
      <c r="T19" s="5"/>
      <c r="U19" s="5"/>
      <c r="V19" s="14"/>
      <c r="W19" s="14"/>
      <c r="X19" s="1"/>
      <c r="Y19" s="1"/>
    </row>
    <row r="20" spans="2:25" ht="15.75" thickBot="1" x14ac:dyDescent="0.3">
      <c r="B20" s="5"/>
      <c r="C20" s="5"/>
      <c r="D20" s="5"/>
      <c r="E20" s="5"/>
      <c r="F20" s="1"/>
      <c r="G20" s="95">
        <f>H17</f>
        <v>557664666</v>
      </c>
      <c r="H20" s="67">
        <v>616000</v>
      </c>
      <c r="I20" s="237">
        <f>G20/H20</f>
        <v>905.29978246753251</v>
      </c>
      <c r="J20" s="238"/>
      <c r="K20" s="1"/>
      <c r="L20" s="1"/>
      <c r="M20" s="5"/>
      <c r="N20" s="5"/>
      <c r="O20" s="5"/>
      <c r="P20" s="5"/>
      <c r="Q20" s="5"/>
      <c r="R20" s="5"/>
      <c r="S20" s="5"/>
      <c r="T20" s="5"/>
      <c r="U20" s="5"/>
      <c r="V20" s="14"/>
      <c r="W20" s="14"/>
      <c r="X20" s="1"/>
      <c r="Y20" s="1"/>
    </row>
    <row r="21" spans="2:25" x14ac:dyDescent="0.25">
      <c r="B21" s="5"/>
      <c r="C21" s="5"/>
      <c r="D21" s="5"/>
      <c r="E21" s="5"/>
      <c r="F21" s="5"/>
      <c r="G21" s="14"/>
      <c r="H21" s="14"/>
      <c r="I21" s="14"/>
      <c r="J21" s="5"/>
      <c r="K21" s="5"/>
      <c r="L21" s="5"/>
      <c r="M21" s="5"/>
      <c r="N21" s="5"/>
      <c r="O21" s="5"/>
      <c r="P21" s="5"/>
      <c r="Q21" s="5"/>
      <c r="R21" s="5"/>
      <c r="S21" s="5"/>
      <c r="T21" s="5"/>
      <c r="U21" s="5"/>
      <c r="V21" s="14"/>
      <c r="W21" s="14"/>
      <c r="X21" s="1"/>
      <c r="Y21" s="1"/>
    </row>
    <row r="22" spans="2:25" ht="15.75" thickBot="1" x14ac:dyDescent="0.3">
      <c r="B22" s="2"/>
      <c r="C22" s="2"/>
      <c r="D22" s="2"/>
      <c r="E22" s="2"/>
      <c r="F22" s="2"/>
      <c r="G22" s="2"/>
      <c r="H22" s="2"/>
      <c r="I22" s="2"/>
      <c r="J22" s="2"/>
      <c r="K22" s="2"/>
      <c r="L22" s="2"/>
      <c r="M22" s="2"/>
      <c r="N22" s="2"/>
      <c r="O22" s="2"/>
      <c r="P22" s="2"/>
      <c r="Q22" s="2"/>
      <c r="R22" s="2"/>
      <c r="S22" s="2"/>
      <c r="T22" s="2"/>
      <c r="U22" s="2"/>
      <c r="V22" s="1"/>
      <c r="W22" s="1"/>
      <c r="X22" s="1"/>
      <c r="Y22" s="1"/>
    </row>
    <row r="23" spans="2:25" ht="18.75" x14ac:dyDescent="0.25">
      <c r="B23" s="262" t="s">
        <v>34</v>
      </c>
      <c r="C23" s="263"/>
      <c r="D23" s="263"/>
      <c r="E23" s="263"/>
      <c r="F23" s="263"/>
      <c r="G23" s="263"/>
      <c r="H23" s="263"/>
      <c r="I23" s="263"/>
      <c r="J23" s="263"/>
      <c r="K23" s="263"/>
      <c r="L23" s="263"/>
      <c r="M23" s="263"/>
      <c r="N23" s="263"/>
      <c r="O23" s="263"/>
      <c r="P23" s="263"/>
      <c r="Q23" s="263"/>
      <c r="R23" s="263"/>
      <c r="S23" s="263"/>
      <c r="T23" s="263"/>
      <c r="U23" s="263"/>
      <c r="V23" s="263"/>
      <c r="W23" s="264"/>
      <c r="X23" s="1"/>
      <c r="Y23" s="1"/>
    </row>
    <row r="24" spans="2:25" s="1" customFormat="1" ht="21" x14ac:dyDescent="0.25">
      <c r="B24" s="265" t="str">
        <f>'FACTORES TÉCNICOS DE EVALUACIÓN'!$L$12</f>
        <v>TELEMEDICIONES</v>
      </c>
      <c r="C24" s="266"/>
      <c r="D24" s="266"/>
      <c r="E24" s="266"/>
      <c r="F24" s="266"/>
      <c r="G24" s="266"/>
      <c r="H24" s="266"/>
      <c r="I24" s="266"/>
      <c r="J24" s="266"/>
      <c r="K24" s="266"/>
      <c r="L24" s="266"/>
      <c r="M24" s="266"/>
      <c r="N24" s="266"/>
      <c r="O24" s="266"/>
      <c r="P24" s="266"/>
      <c r="Q24" s="266"/>
      <c r="R24" s="266"/>
      <c r="S24" s="266"/>
      <c r="T24" s="266"/>
      <c r="U24" s="266"/>
      <c r="V24" s="266"/>
      <c r="W24" s="267"/>
    </row>
    <row r="25" spans="2:25" ht="100.9" customHeight="1" x14ac:dyDescent="0.25">
      <c r="B25" s="24" t="s">
        <v>5</v>
      </c>
      <c r="C25" s="65" t="s">
        <v>84</v>
      </c>
      <c r="D25" s="72" t="s">
        <v>85</v>
      </c>
      <c r="E25" s="65" t="s">
        <v>19</v>
      </c>
      <c r="F25" s="65" t="s">
        <v>20</v>
      </c>
      <c r="G25" s="274" t="s">
        <v>86</v>
      </c>
      <c r="H25" s="275"/>
      <c r="I25" s="65" t="s">
        <v>17</v>
      </c>
      <c r="J25" s="65" t="s">
        <v>91</v>
      </c>
      <c r="K25" s="65" t="s">
        <v>30</v>
      </c>
      <c r="L25" s="65" t="s">
        <v>31</v>
      </c>
      <c r="M25" s="65" t="s">
        <v>39</v>
      </c>
      <c r="N25" s="65" t="s">
        <v>40</v>
      </c>
      <c r="O25" s="65" t="s">
        <v>87</v>
      </c>
      <c r="P25" s="65" t="s">
        <v>26</v>
      </c>
      <c r="Q25" s="65" t="s">
        <v>21</v>
      </c>
      <c r="R25" s="65" t="s">
        <v>32</v>
      </c>
      <c r="S25" s="72" t="s">
        <v>88</v>
      </c>
      <c r="T25" s="72" t="s">
        <v>89</v>
      </c>
      <c r="U25" s="72" t="s">
        <v>90</v>
      </c>
      <c r="V25" s="268" t="s">
        <v>8</v>
      </c>
      <c r="W25" s="269"/>
      <c r="X25" s="1"/>
      <c r="Y25" s="1"/>
    </row>
    <row r="26" spans="2:25" ht="138.75" customHeight="1" x14ac:dyDescent="0.25">
      <c r="B26" s="25">
        <v>1</v>
      </c>
      <c r="C26" s="94" t="s">
        <v>126</v>
      </c>
      <c r="D26" s="93" t="s">
        <v>127</v>
      </c>
      <c r="E26" s="93" t="s">
        <v>133</v>
      </c>
      <c r="F26" s="93" t="s">
        <v>128</v>
      </c>
      <c r="G26" s="276" t="s">
        <v>129</v>
      </c>
      <c r="H26" s="277"/>
      <c r="I26" s="13">
        <v>40518</v>
      </c>
      <c r="J26" s="13">
        <v>41090</v>
      </c>
      <c r="K26" s="66" t="s">
        <v>132</v>
      </c>
      <c r="L26" s="26">
        <v>2204000003</v>
      </c>
      <c r="M26" s="16"/>
      <c r="N26" s="17"/>
      <c r="O26" s="100">
        <f>L26</f>
        <v>2204000003</v>
      </c>
      <c r="P26" s="18">
        <v>1</v>
      </c>
      <c r="Q26" s="100">
        <f>O26*P26</f>
        <v>2204000003</v>
      </c>
      <c r="R26" s="140">
        <v>566700</v>
      </c>
      <c r="S26" s="19">
        <f>Q26/R26</f>
        <v>3889.1829945297336</v>
      </c>
      <c r="T26" s="19">
        <v>73</v>
      </c>
      <c r="U26" s="20">
        <v>75</v>
      </c>
      <c r="V26" s="270"/>
      <c r="W26" s="271"/>
      <c r="X26" s="1"/>
      <c r="Y26" s="1"/>
    </row>
    <row r="27" spans="2:25" ht="169.5" customHeight="1" x14ac:dyDescent="0.25">
      <c r="B27" s="25">
        <v>2</v>
      </c>
      <c r="C27" s="94" t="s">
        <v>126</v>
      </c>
      <c r="D27" s="93" t="s">
        <v>127</v>
      </c>
      <c r="E27" s="93" t="s">
        <v>133</v>
      </c>
      <c r="F27" s="93" t="s">
        <v>128</v>
      </c>
      <c r="G27" s="276" t="s">
        <v>130</v>
      </c>
      <c r="H27" s="277"/>
      <c r="I27" s="13">
        <v>40239</v>
      </c>
      <c r="J27" s="13">
        <v>40452</v>
      </c>
      <c r="K27" s="66" t="s">
        <v>132</v>
      </c>
      <c r="L27" s="15">
        <v>1277246528</v>
      </c>
      <c r="M27" s="16"/>
      <c r="N27" s="17"/>
      <c r="O27" s="100">
        <f t="shared" ref="O27:O28" si="0">L27</f>
        <v>1277246528</v>
      </c>
      <c r="P27" s="18">
        <v>1</v>
      </c>
      <c r="Q27" s="100">
        <f t="shared" ref="Q27:Q28" si="1">O27*P27</f>
        <v>1277246528</v>
      </c>
      <c r="R27" s="140">
        <v>515000</v>
      </c>
      <c r="S27" s="19">
        <f t="shared" ref="S27:S28" si="2">Q27/R27</f>
        <v>2480.090345631068</v>
      </c>
      <c r="T27" s="19">
        <v>76</v>
      </c>
      <c r="U27" s="20">
        <v>84</v>
      </c>
      <c r="V27" s="270"/>
      <c r="W27" s="271"/>
      <c r="X27" s="1"/>
      <c r="Y27" s="1"/>
    </row>
    <row r="28" spans="2:25" ht="158.25" customHeight="1" thickBot="1" x14ac:dyDescent="0.3">
      <c r="B28" s="137">
        <v>3</v>
      </c>
      <c r="C28" s="94" t="s">
        <v>126</v>
      </c>
      <c r="D28" s="93" t="s">
        <v>127</v>
      </c>
      <c r="E28" s="93" t="s">
        <v>133</v>
      </c>
      <c r="F28" s="93" t="s">
        <v>128</v>
      </c>
      <c r="G28" s="272" t="s">
        <v>131</v>
      </c>
      <c r="H28" s="273"/>
      <c r="I28" s="13">
        <v>40491</v>
      </c>
      <c r="J28" s="13">
        <v>40543</v>
      </c>
      <c r="K28" s="66" t="s">
        <v>132</v>
      </c>
      <c r="L28" s="15">
        <v>327011250</v>
      </c>
      <c r="M28" s="16"/>
      <c r="N28" s="138"/>
      <c r="O28" s="26">
        <f t="shared" si="0"/>
        <v>327011250</v>
      </c>
      <c r="P28" s="139">
        <v>1</v>
      </c>
      <c r="Q28" s="26">
        <f t="shared" si="1"/>
        <v>327011250</v>
      </c>
      <c r="R28" s="140">
        <v>515000</v>
      </c>
      <c r="S28" s="19">
        <f t="shared" si="2"/>
        <v>634.97330097087377</v>
      </c>
      <c r="T28" s="19">
        <v>85</v>
      </c>
      <c r="U28" s="141">
        <v>87</v>
      </c>
      <c r="V28" s="272" t="s">
        <v>134</v>
      </c>
      <c r="W28" s="273"/>
      <c r="X28" s="1"/>
      <c r="Y28" s="1"/>
    </row>
    <row r="29" spans="2:25" ht="64.150000000000006" customHeight="1" thickBot="1" x14ac:dyDescent="0.3">
      <c r="B29" s="2"/>
      <c r="C29" s="3"/>
      <c r="D29" s="3"/>
      <c r="E29" s="3"/>
      <c r="F29" s="3"/>
      <c r="G29" s="3"/>
      <c r="H29" s="3"/>
      <c r="I29" s="3"/>
      <c r="J29" s="2"/>
      <c r="K29" s="2"/>
      <c r="L29" s="2"/>
      <c r="M29" s="2"/>
      <c r="N29" s="2"/>
      <c r="O29" s="2"/>
      <c r="P29" s="68" t="s">
        <v>41</v>
      </c>
      <c r="Q29" s="101">
        <f>SUM(Q26:Q27)</f>
        <v>3481246531</v>
      </c>
      <c r="R29" s="142"/>
      <c r="S29" s="143">
        <f>SUM(S26:S27)</f>
        <v>6369.273340160802</v>
      </c>
      <c r="T29" s="77"/>
      <c r="U29" s="3"/>
      <c r="V29" s="261"/>
      <c r="W29" s="261"/>
      <c r="X29" s="1"/>
      <c r="Y29" s="1"/>
    </row>
    <row r="30" spans="2:25" x14ac:dyDescent="0.25">
      <c r="B30" s="2"/>
      <c r="C30" s="2"/>
      <c r="D30" s="2"/>
      <c r="E30" s="2"/>
      <c r="F30" s="2"/>
      <c r="G30" s="2"/>
      <c r="H30" s="2"/>
      <c r="I30" s="2"/>
      <c r="J30" s="2"/>
      <c r="K30" s="2"/>
      <c r="L30" s="2"/>
      <c r="M30" s="2"/>
      <c r="N30" s="2"/>
      <c r="O30" s="2"/>
      <c r="P30" s="2"/>
      <c r="Q30" s="2"/>
      <c r="R30" s="2"/>
      <c r="S30" s="2"/>
      <c r="T30" s="2"/>
      <c r="U30" s="2"/>
      <c r="V30" s="1"/>
      <c r="W30" s="1"/>
      <c r="X30" s="1"/>
      <c r="Y30" s="1"/>
    </row>
    <row r="31" spans="2:25" s="1" customFormat="1" x14ac:dyDescent="0.25"/>
    <row r="32" spans="2:25"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sheetData>
  <mergeCells count="24">
    <mergeCell ref="V29:W29"/>
    <mergeCell ref="B23:W23"/>
    <mergeCell ref="B24:W24"/>
    <mergeCell ref="V25:W25"/>
    <mergeCell ref="V26:W26"/>
    <mergeCell ref="V27:W27"/>
    <mergeCell ref="V28:W28"/>
    <mergeCell ref="G25:H25"/>
    <mergeCell ref="G26:H26"/>
    <mergeCell ref="G27:H27"/>
    <mergeCell ref="G28:H28"/>
    <mergeCell ref="I20:J20"/>
    <mergeCell ref="I19:J19"/>
    <mergeCell ref="B16:F17"/>
    <mergeCell ref="B2:W3"/>
    <mergeCell ref="B5:W6"/>
    <mergeCell ref="B7:W7"/>
    <mergeCell ref="B8:W8"/>
    <mergeCell ref="B9:W9"/>
    <mergeCell ref="B11:W11"/>
    <mergeCell ref="B10:W10"/>
    <mergeCell ref="B12:W12"/>
    <mergeCell ref="B13:W13"/>
    <mergeCell ref="B14:W14"/>
  </mergeCells>
  <pageMargins left="0.11811023622047245" right="0.11811023622047245" top="1.3385826771653544" bottom="0.15748031496062992" header="0.31496062992125984" footer="0.31496062992125984"/>
  <pageSetup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7"/>
  <sheetViews>
    <sheetView topLeftCell="A15" zoomScale="85" zoomScaleNormal="85" workbookViewId="0">
      <selection activeCell="I44" sqref="I44"/>
    </sheetView>
  </sheetViews>
  <sheetFormatPr baseColWidth="10" defaultRowHeight="12.75" x14ac:dyDescent="0.2"/>
  <cols>
    <col min="1" max="1" width="3.140625" style="35" customWidth="1"/>
    <col min="2" max="3" width="14.7109375" style="35" customWidth="1"/>
    <col min="4" max="4" width="19.28515625" style="35" customWidth="1"/>
    <col min="5" max="5" width="30" style="35" customWidth="1"/>
    <col min="6" max="6" width="27.140625" style="35" customWidth="1"/>
    <col min="7" max="11" width="14.7109375" style="35" customWidth="1"/>
    <col min="12" max="16384" width="11.42578125" style="35"/>
  </cols>
  <sheetData>
    <row r="2" spans="2:13" ht="13.5" thickBot="1" x14ac:dyDescent="0.25"/>
    <row r="3" spans="2:13" ht="15.75" customHeight="1" x14ac:dyDescent="0.2">
      <c r="B3" s="297" t="s">
        <v>98</v>
      </c>
      <c r="C3" s="298"/>
      <c r="D3" s="298"/>
      <c r="E3" s="302" t="s">
        <v>137</v>
      </c>
      <c r="F3" s="303"/>
      <c r="G3" s="303"/>
      <c r="H3" s="303"/>
      <c r="I3" s="303"/>
      <c r="J3" s="303"/>
      <c r="K3" s="304"/>
    </row>
    <row r="4" spans="2:13" ht="15.75" customHeight="1" thickBot="1" x14ac:dyDescent="0.25">
      <c r="B4" s="299" t="s">
        <v>99</v>
      </c>
      <c r="C4" s="300"/>
      <c r="D4" s="300"/>
      <c r="E4" s="295" t="s">
        <v>138</v>
      </c>
      <c r="F4" s="295"/>
      <c r="G4" s="295"/>
      <c r="H4" s="295"/>
      <c r="I4" s="295"/>
      <c r="J4" s="305"/>
      <c r="K4" s="306"/>
    </row>
    <row r="6" spans="2:13" x14ac:dyDescent="0.2">
      <c r="B6" s="103" t="s">
        <v>106</v>
      </c>
    </row>
    <row r="7" spans="2:13" ht="13.5" thickBot="1" x14ac:dyDescent="0.25"/>
    <row r="8" spans="2:13" ht="15" customHeight="1" x14ac:dyDescent="0.2">
      <c r="B8" s="194" t="s">
        <v>103</v>
      </c>
      <c r="C8" s="195"/>
      <c r="D8" s="195"/>
      <c r="E8" s="195"/>
      <c r="F8" s="195"/>
      <c r="G8" s="195"/>
      <c r="H8" s="195"/>
      <c r="I8" s="195"/>
      <c r="J8" s="195"/>
      <c r="K8" s="195"/>
      <c r="L8" s="195"/>
      <c r="M8" s="196"/>
    </row>
    <row r="9" spans="2:13" ht="30.75" customHeight="1" x14ac:dyDescent="0.2">
      <c r="B9" s="301" t="s">
        <v>100</v>
      </c>
      <c r="C9" s="290"/>
      <c r="D9" s="290"/>
      <c r="E9" s="290" t="s">
        <v>101</v>
      </c>
      <c r="F9" s="290"/>
      <c r="G9" s="290"/>
      <c r="H9" s="198" t="s">
        <v>102</v>
      </c>
      <c r="I9" s="198"/>
      <c r="J9" s="290" t="s">
        <v>0</v>
      </c>
      <c r="K9" s="290"/>
      <c r="L9" s="290" t="s">
        <v>8</v>
      </c>
      <c r="M9" s="291"/>
    </row>
    <row r="10" spans="2:13" x14ac:dyDescent="0.2">
      <c r="B10" s="292" t="s">
        <v>139</v>
      </c>
      <c r="C10" s="293"/>
      <c r="D10" s="293"/>
      <c r="E10" s="293" t="s">
        <v>140</v>
      </c>
      <c r="F10" s="293"/>
      <c r="G10" s="293"/>
      <c r="H10" s="296">
        <v>26872</v>
      </c>
      <c r="I10" s="293"/>
      <c r="J10" s="293">
        <v>98</v>
      </c>
      <c r="K10" s="293"/>
      <c r="L10" s="282"/>
      <c r="M10" s="283"/>
    </row>
    <row r="11" spans="2:13" x14ac:dyDescent="0.2">
      <c r="B11" s="292"/>
      <c r="C11" s="293"/>
      <c r="D11" s="293"/>
      <c r="E11" s="293"/>
      <c r="F11" s="293"/>
      <c r="G11" s="293"/>
      <c r="H11" s="293"/>
      <c r="I11" s="293"/>
      <c r="J11" s="293"/>
      <c r="K11" s="293"/>
      <c r="L11" s="282"/>
      <c r="M11" s="283"/>
    </row>
    <row r="12" spans="2:13" x14ac:dyDescent="0.2">
      <c r="B12" s="292"/>
      <c r="C12" s="293"/>
      <c r="D12" s="293"/>
      <c r="E12" s="293"/>
      <c r="F12" s="293"/>
      <c r="G12" s="293"/>
      <c r="H12" s="293"/>
      <c r="I12" s="293"/>
      <c r="J12" s="293"/>
      <c r="K12" s="293"/>
      <c r="L12" s="282"/>
      <c r="M12" s="283"/>
    </row>
    <row r="13" spans="2:13" ht="15.75" customHeight="1" thickBot="1" x14ac:dyDescent="0.25">
      <c r="B13" s="294"/>
      <c r="C13" s="295"/>
      <c r="D13" s="295"/>
      <c r="E13" s="295"/>
      <c r="F13" s="295"/>
      <c r="G13" s="295"/>
      <c r="H13" s="295"/>
      <c r="I13" s="295"/>
      <c r="J13" s="295"/>
      <c r="K13" s="295"/>
      <c r="L13" s="284"/>
      <c r="M13" s="285"/>
    </row>
    <row r="14" spans="2:13" x14ac:dyDescent="0.2">
      <c r="B14" s="102"/>
      <c r="C14" s="102"/>
      <c r="D14" s="102"/>
      <c r="E14" s="102"/>
      <c r="F14" s="102"/>
      <c r="G14" s="102"/>
      <c r="H14" s="102"/>
      <c r="I14" s="102"/>
      <c r="J14" s="102"/>
      <c r="K14" s="102"/>
    </row>
    <row r="15" spans="2:13" ht="13.5" thickBot="1" x14ac:dyDescent="0.25">
      <c r="B15" s="102"/>
      <c r="C15" s="102"/>
      <c r="D15" s="102"/>
      <c r="E15" s="102"/>
      <c r="F15" s="102"/>
      <c r="G15" s="102"/>
      <c r="H15" s="102"/>
      <c r="I15" s="102"/>
      <c r="J15" s="102"/>
      <c r="K15" s="102"/>
    </row>
    <row r="16" spans="2:13" ht="15" customHeight="1" x14ac:dyDescent="0.2">
      <c r="B16" s="194" t="s">
        <v>104</v>
      </c>
      <c r="C16" s="195"/>
      <c r="D16" s="195"/>
      <c r="E16" s="195"/>
      <c r="F16" s="195"/>
      <c r="G16" s="195"/>
      <c r="H16" s="195"/>
      <c r="I16" s="195"/>
      <c r="J16" s="195"/>
      <c r="K16" s="195"/>
      <c r="L16" s="195"/>
      <c r="M16" s="196"/>
    </row>
    <row r="17" spans="2:13" ht="30.75" customHeight="1" x14ac:dyDescent="0.2">
      <c r="B17" s="301" t="s">
        <v>100</v>
      </c>
      <c r="C17" s="290"/>
      <c r="D17" s="290"/>
      <c r="E17" s="198" t="s">
        <v>105</v>
      </c>
      <c r="F17" s="198"/>
      <c r="G17" s="198"/>
      <c r="H17" s="198" t="s">
        <v>102</v>
      </c>
      <c r="I17" s="198"/>
      <c r="J17" s="290" t="s">
        <v>0</v>
      </c>
      <c r="K17" s="290"/>
      <c r="L17" s="290" t="s">
        <v>8</v>
      </c>
      <c r="M17" s="291"/>
    </row>
    <row r="18" spans="2:13" x14ac:dyDescent="0.2">
      <c r="B18" s="292" t="s">
        <v>141</v>
      </c>
      <c r="C18" s="293"/>
      <c r="D18" s="293"/>
      <c r="E18" s="293" t="s">
        <v>142</v>
      </c>
      <c r="F18" s="293"/>
      <c r="G18" s="293"/>
      <c r="H18" s="296">
        <v>32132</v>
      </c>
      <c r="I18" s="293"/>
      <c r="J18" s="293">
        <v>99</v>
      </c>
      <c r="K18" s="293"/>
      <c r="L18" s="282"/>
      <c r="M18" s="283"/>
    </row>
    <row r="19" spans="2:13" x14ac:dyDescent="0.2">
      <c r="B19" s="292" t="s">
        <v>143</v>
      </c>
      <c r="C19" s="293"/>
      <c r="D19" s="293"/>
      <c r="E19" s="293" t="s">
        <v>144</v>
      </c>
      <c r="F19" s="293"/>
      <c r="G19" s="293"/>
      <c r="H19" s="296">
        <v>31811</v>
      </c>
      <c r="I19" s="293"/>
      <c r="J19" s="293">
        <v>100</v>
      </c>
      <c r="K19" s="293"/>
      <c r="L19" s="282"/>
      <c r="M19" s="283"/>
    </row>
    <row r="20" spans="2:13" x14ac:dyDescent="0.2">
      <c r="B20" s="292"/>
      <c r="C20" s="293"/>
      <c r="D20" s="293"/>
      <c r="E20" s="293"/>
      <c r="F20" s="293"/>
      <c r="G20" s="293"/>
      <c r="H20" s="293"/>
      <c r="I20" s="293"/>
      <c r="J20" s="293"/>
      <c r="K20" s="293"/>
      <c r="L20" s="282"/>
      <c r="M20" s="283"/>
    </row>
    <row r="21" spans="2:13" ht="13.5" thickBot="1" x14ac:dyDescent="0.25">
      <c r="B21" s="294"/>
      <c r="C21" s="295"/>
      <c r="D21" s="295"/>
      <c r="E21" s="295"/>
      <c r="F21" s="295"/>
      <c r="G21" s="295"/>
      <c r="H21" s="295"/>
      <c r="I21" s="295"/>
      <c r="J21" s="295"/>
      <c r="K21" s="295"/>
      <c r="L21" s="284"/>
      <c r="M21" s="285"/>
    </row>
    <row r="22" spans="2:13" x14ac:dyDescent="0.2">
      <c r="B22" s="102"/>
      <c r="C22" s="102"/>
      <c r="D22" s="102"/>
      <c r="E22" s="102"/>
      <c r="F22" s="102"/>
      <c r="G22" s="102"/>
      <c r="H22" s="102"/>
      <c r="I22" s="102"/>
      <c r="J22" s="102"/>
      <c r="K22" s="102"/>
    </row>
    <row r="23" spans="2:13" x14ac:dyDescent="0.2">
      <c r="B23" s="102"/>
      <c r="C23" s="102"/>
      <c r="D23" s="102"/>
      <c r="E23" s="102"/>
      <c r="F23" s="102"/>
      <c r="G23" s="105"/>
      <c r="H23" s="105"/>
      <c r="I23" s="105"/>
      <c r="J23" s="102"/>
      <c r="K23" s="102"/>
    </row>
    <row r="24" spans="2:13" x14ac:dyDescent="0.2">
      <c r="B24" s="104" t="s">
        <v>145</v>
      </c>
      <c r="C24" s="102"/>
      <c r="D24" s="102"/>
      <c r="E24" s="102"/>
      <c r="F24" s="102"/>
      <c r="G24" s="106"/>
      <c r="H24" s="106"/>
      <c r="I24" s="107"/>
      <c r="J24" s="102"/>
      <c r="K24" s="102"/>
    </row>
    <row r="25" spans="2:13" ht="13.5" thickBot="1" x14ac:dyDescent="0.25">
      <c r="B25" s="102"/>
      <c r="C25" s="102"/>
      <c r="D25" s="102"/>
      <c r="E25" s="102"/>
      <c r="F25" s="102"/>
      <c r="G25" s="102"/>
      <c r="H25" s="102"/>
      <c r="I25" s="102"/>
      <c r="J25" s="102"/>
      <c r="K25" s="102"/>
    </row>
    <row r="26" spans="2:13" ht="42" customHeight="1" x14ac:dyDescent="0.2">
      <c r="B26" s="74" t="s">
        <v>108</v>
      </c>
      <c r="C26" s="75" t="s">
        <v>109</v>
      </c>
      <c r="D26" s="75" t="s">
        <v>113</v>
      </c>
      <c r="E26" s="76" t="s">
        <v>110</v>
      </c>
      <c r="F26" s="76" t="s">
        <v>111</v>
      </c>
      <c r="G26" s="75" t="s">
        <v>114</v>
      </c>
      <c r="H26" s="75" t="s">
        <v>115</v>
      </c>
      <c r="I26" s="75" t="s">
        <v>311</v>
      </c>
      <c r="J26" s="75" t="s">
        <v>116</v>
      </c>
      <c r="K26" s="75" t="s">
        <v>117</v>
      </c>
      <c r="L26" s="286" t="s">
        <v>8</v>
      </c>
      <c r="M26" s="287"/>
    </row>
    <row r="27" spans="2:13" ht="51" x14ac:dyDescent="0.2">
      <c r="B27" s="123">
        <v>1</v>
      </c>
      <c r="C27" s="130" t="s">
        <v>147</v>
      </c>
      <c r="D27" s="130" t="s">
        <v>148</v>
      </c>
      <c r="E27" s="125" t="s">
        <v>158</v>
      </c>
      <c r="F27" s="115" t="s">
        <v>160</v>
      </c>
      <c r="G27" s="116">
        <v>26842</v>
      </c>
      <c r="H27" s="116">
        <v>29895</v>
      </c>
      <c r="I27" s="117">
        <f t="shared" ref="I27:I35" si="0">(G27-H27)/365</f>
        <v>-8.3643835616438356</v>
      </c>
      <c r="J27" s="118">
        <v>104</v>
      </c>
      <c r="K27" s="118">
        <v>106</v>
      </c>
      <c r="L27" s="282"/>
      <c r="M27" s="283"/>
    </row>
    <row r="28" spans="2:13" ht="25.5" x14ac:dyDescent="0.2">
      <c r="B28" s="123">
        <v>2</v>
      </c>
      <c r="C28" s="130" t="s">
        <v>147</v>
      </c>
      <c r="D28" s="130" t="s">
        <v>148</v>
      </c>
      <c r="E28" s="115" t="s">
        <v>157</v>
      </c>
      <c r="F28" s="130" t="s">
        <v>149</v>
      </c>
      <c r="G28" s="116">
        <v>29977</v>
      </c>
      <c r="H28" s="116">
        <v>31326</v>
      </c>
      <c r="I28" s="117">
        <f t="shared" si="0"/>
        <v>-3.6958904109589041</v>
      </c>
      <c r="J28" s="118">
        <v>104</v>
      </c>
      <c r="K28" s="118">
        <v>106</v>
      </c>
      <c r="L28" s="282"/>
      <c r="M28" s="283"/>
    </row>
    <row r="29" spans="2:13" ht="32.25" customHeight="1" x14ac:dyDescent="0.2">
      <c r="B29" s="123">
        <v>3</v>
      </c>
      <c r="C29" s="130" t="s">
        <v>150</v>
      </c>
      <c r="D29" s="130" t="s">
        <v>148</v>
      </c>
      <c r="E29" s="115" t="s">
        <v>159</v>
      </c>
      <c r="F29" s="115" t="s">
        <v>161</v>
      </c>
      <c r="G29" s="116">
        <v>32241</v>
      </c>
      <c r="H29" s="116">
        <v>33448</v>
      </c>
      <c r="I29" s="117">
        <f t="shared" si="0"/>
        <v>-3.3068493150684932</v>
      </c>
      <c r="J29" s="118">
        <v>104</v>
      </c>
      <c r="K29" s="118">
        <v>106</v>
      </c>
      <c r="L29" s="282"/>
      <c r="M29" s="283"/>
    </row>
    <row r="30" spans="2:13" ht="25.5" x14ac:dyDescent="0.2">
      <c r="B30" s="123">
        <v>4</v>
      </c>
      <c r="C30" s="130" t="s">
        <v>150</v>
      </c>
      <c r="D30" s="130" t="s">
        <v>151</v>
      </c>
      <c r="E30" s="130" t="s">
        <v>152</v>
      </c>
      <c r="F30" s="115" t="s">
        <v>162</v>
      </c>
      <c r="G30" s="116">
        <v>33908</v>
      </c>
      <c r="H30" s="131">
        <v>34060</v>
      </c>
      <c r="I30" s="117">
        <f t="shared" si="0"/>
        <v>-0.41643835616438357</v>
      </c>
      <c r="J30" s="118">
        <v>108</v>
      </c>
      <c r="K30" s="118">
        <v>109</v>
      </c>
      <c r="L30" s="282"/>
      <c r="M30" s="283"/>
    </row>
    <row r="31" spans="2:13" ht="25.5" x14ac:dyDescent="0.2">
      <c r="B31" s="123">
        <v>5</v>
      </c>
      <c r="C31" s="130" t="s">
        <v>150</v>
      </c>
      <c r="D31" s="130" t="s">
        <v>151</v>
      </c>
      <c r="E31" s="130" t="s">
        <v>152</v>
      </c>
      <c r="F31" s="115" t="s">
        <v>163</v>
      </c>
      <c r="G31" s="116">
        <v>34485</v>
      </c>
      <c r="H31" s="131">
        <v>34639</v>
      </c>
      <c r="I31" s="117">
        <f t="shared" si="0"/>
        <v>-0.42191780821917807</v>
      </c>
      <c r="J31" s="118">
        <v>108</v>
      </c>
      <c r="K31" s="118">
        <v>109</v>
      </c>
      <c r="L31" s="282"/>
      <c r="M31" s="283"/>
    </row>
    <row r="32" spans="2:13" ht="25.5" x14ac:dyDescent="0.2">
      <c r="B32" s="123">
        <v>6</v>
      </c>
      <c r="C32" s="130" t="s">
        <v>150</v>
      </c>
      <c r="D32" s="130" t="s">
        <v>151</v>
      </c>
      <c r="E32" s="130" t="s">
        <v>152</v>
      </c>
      <c r="F32" s="115" t="s">
        <v>164</v>
      </c>
      <c r="G32" s="116">
        <v>35064</v>
      </c>
      <c r="H32" s="131">
        <v>35186</v>
      </c>
      <c r="I32" s="117">
        <f t="shared" si="0"/>
        <v>-0.33424657534246577</v>
      </c>
      <c r="J32" s="118">
        <v>108</v>
      </c>
      <c r="K32" s="118">
        <v>109</v>
      </c>
      <c r="L32" s="282"/>
      <c r="M32" s="283"/>
    </row>
    <row r="33" spans="2:13" ht="25.5" x14ac:dyDescent="0.2">
      <c r="B33" s="123">
        <v>5</v>
      </c>
      <c r="C33" s="130" t="s">
        <v>150</v>
      </c>
      <c r="D33" s="130" t="s">
        <v>153</v>
      </c>
      <c r="E33" s="130" t="s">
        <v>152</v>
      </c>
      <c r="F33" s="115" t="s">
        <v>165</v>
      </c>
      <c r="G33" s="116">
        <v>35339</v>
      </c>
      <c r="H33" s="116">
        <v>36012</v>
      </c>
      <c r="I33" s="117">
        <f t="shared" si="0"/>
        <v>-1.8438356164383563</v>
      </c>
      <c r="J33" s="118">
        <v>110</v>
      </c>
      <c r="K33" s="118">
        <v>110</v>
      </c>
      <c r="L33" s="282"/>
      <c r="M33" s="283"/>
    </row>
    <row r="34" spans="2:13" ht="127.5" x14ac:dyDescent="0.2">
      <c r="B34" s="123">
        <v>6</v>
      </c>
      <c r="C34" s="130" t="s">
        <v>150</v>
      </c>
      <c r="D34" s="115" t="s">
        <v>170</v>
      </c>
      <c r="E34" s="115" t="s">
        <v>166</v>
      </c>
      <c r="F34" s="115" t="s">
        <v>167</v>
      </c>
      <c r="G34" s="144">
        <v>35954</v>
      </c>
      <c r="H34" s="144">
        <v>37827</v>
      </c>
      <c r="I34" s="117">
        <f t="shared" si="0"/>
        <v>-5.1315068493150688</v>
      </c>
      <c r="J34" s="118">
        <v>111</v>
      </c>
      <c r="K34" s="118">
        <v>111</v>
      </c>
      <c r="L34" s="282"/>
      <c r="M34" s="283"/>
    </row>
    <row r="35" spans="2:13" ht="60.75" customHeight="1" x14ac:dyDescent="0.2">
      <c r="B35" s="134">
        <v>7</v>
      </c>
      <c r="C35" s="135" t="s">
        <v>150</v>
      </c>
      <c r="D35" s="136" t="s">
        <v>168</v>
      </c>
      <c r="E35" s="135" t="s">
        <v>154</v>
      </c>
      <c r="F35" s="136" t="s">
        <v>169</v>
      </c>
      <c r="G35" s="144">
        <v>37828</v>
      </c>
      <c r="H35" s="144">
        <v>38108</v>
      </c>
      <c r="I35" s="133">
        <f t="shared" si="0"/>
        <v>-0.76712328767123283</v>
      </c>
      <c r="J35" s="118">
        <v>108</v>
      </c>
      <c r="K35" s="118">
        <v>109</v>
      </c>
      <c r="L35" s="288"/>
      <c r="M35" s="289"/>
    </row>
    <row r="36" spans="2:13" ht="51" x14ac:dyDescent="0.2">
      <c r="B36" s="123">
        <v>8</v>
      </c>
      <c r="C36" s="130" t="s">
        <v>150</v>
      </c>
      <c r="D36" s="130" t="s">
        <v>155</v>
      </c>
      <c r="E36" s="115" t="s">
        <v>171</v>
      </c>
      <c r="F36" s="115" t="s">
        <v>172</v>
      </c>
      <c r="G36" s="116">
        <v>38248</v>
      </c>
      <c r="H36" s="116">
        <v>38815</v>
      </c>
      <c r="I36" s="117">
        <f>(G36-H36)/365</f>
        <v>-1.5534246575342465</v>
      </c>
      <c r="J36" s="118">
        <v>117</v>
      </c>
      <c r="K36" s="118">
        <v>117</v>
      </c>
      <c r="L36" s="282"/>
      <c r="M36" s="283"/>
    </row>
    <row r="37" spans="2:13" ht="38.25" x14ac:dyDescent="0.2">
      <c r="B37" s="123">
        <v>9</v>
      </c>
      <c r="C37" s="130" t="s">
        <v>150</v>
      </c>
      <c r="D37" s="130" t="s">
        <v>156</v>
      </c>
      <c r="E37" s="115" t="s">
        <v>173</v>
      </c>
      <c r="F37" s="115" t="s">
        <v>174</v>
      </c>
      <c r="G37" s="116">
        <v>38821</v>
      </c>
      <c r="H37" s="116">
        <v>40619</v>
      </c>
      <c r="I37" s="117">
        <f>(G37-H37)/365</f>
        <v>-4.9260273972602739</v>
      </c>
      <c r="J37" s="118">
        <v>116</v>
      </c>
      <c r="K37" s="118">
        <v>116</v>
      </c>
      <c r="L37" s="282"/>
      <c r="M37" s="283"/>
    </row>
    <row r="38" spans="2:13" ht="39" thickBot="1" x14ac:dyDescent="0.25">
      <c r="B38" s="124">
        <v>10</v>
      </c>
      <c r="C38" s="132" t="s">
        <v>150</v>
      </c>
      <c r="D38" s="119" t="s">
        <v>177</v>
      </c>
      <c r="E38" s="119" t="s">
        <v>175</v>
      </c>
      <c r="F38" s="119" t="s">
        <v>176</v>
      </c>
      <c r="G38" s="120">
        <v>40634</v>
      </c>
      <c r="H38" s="120">
        <v>41274</v>
      </c>
      <c r="I38" s="121">
        <f>(G38-H38)/365</f>
        <v>-1.7534246575342465</v>
      </c>
      <c r="J38" s="122">
        <v>118</v>
      </c>
      <c r="K38" s="122">
        <v>118</v>
      </c>
      <c r="L38" s="284"/>
      <c r="M38" s="285"/>
    </row>
    <row r="39" spans="2:13" ht="15" customHeight="1" x14ac:dyDescent="0.2">
      <c r="B39" s="102"/>
      <c r="C39" s="102"/>
      <c r="D39" s="102"/>
      <c r="E39" s="102"/>
      <c r="F39" s="278" t="s">
        <v>312</v>
      </c>
      <c r="G39" s="147"/>
      <c r="H39" s="147"/>
      <c r="I39" s="280">
        <f ca="1">SUM(I27:I39)</f>
        <v>-32.515068493150686</v>
      </c>
      <c r="J39" s="102"/>
      <c r="K39" s="102"/>
    </row>
    <row r="40" spans="2:13" ht="13.5" thickBot="1" x14ac:dyDescent="0.25">
      <c r="B40" s="102"/>
      <c r="C40" s="102"/>
      <c r="D40" s="102"/>
      <c r="E40" s="102"/>
      <c r="F40" s="279"/>
      <c r="G40" s="148"/>
      <c r="H40" s="148"/>
      <c r="I40" s="281"/>
      <c r="J40" s="102"/>
      <c r="K40" s="102"/>
    </row>
    <row r="41" spans="2:13" x14ac:dyDescent="0.2">
      <c r="B41" s="104" t="s">
        <v>146</v>
      </c>
      <c r="C41" s="102"/>
      <c r="D41" s="102"/>
      <c r="E41" s="102"/>
      <c r="F41" s="102"/>
      <c r="G41" s="102"/>
      <c r="H41" s="102"/>
      <c r="I41" s="102"/>
      <c r="J41" s="102"/>
      <c r="K41" s="102"/>
    </row>
    <row r="42" spans="2:13" ht="13.5" thickBot="1" x14ac:dyDescent="0.25">
      <c r="B42" s="102"/>
      <c r="C42" s="102"/>
      <c r="D42" s="102"/>
      <c r="E42" s="102"/>
      <c r="F42" s="102"/>
      <c r="G42" s="102"/>
      <c r="H42" s="102"/>
      <c r="I42" s="102"/>
      <c r="J42" s="102"/>
      <c r="K42" s="102"/>
    </row>
    <row r="43" spans="2:13" ht="38.25" x14ac:dyDescent="0.2">
      <c r="B43" s="74" t="s">
        <v>108</v>
      </c>
      <c r="C43" s="75" t="s">
        <v>109</v>
      </c>
      <c r="D43" s="75" t="s">
        <v>113</v>
      </c>
      <c r="E43" s="76" t="s">
        <v>110</v>
      </c>
      <c r="F43" s="76" t="s">
        <v>111</v>
      </c>
      <c r="G43" s="75" t="s">
        <v>114</v>
      </c>
      <c r="H43" s="75" t="s">
        <v>115</v>
      </c>
      <c r="I43" s="75" t="s">
        <v>313</v>
      </c>
      <c r="J43" s="75" t="s">
        <v>116</v>
      </c>
      <c r="K43" s="75" t="s">
        <v>117</v>
      </c>
      <c r="L43" s="286" t="s">
        <v>8</v>
      </c>
      <c r="M43" s="287"/>
    </row>
    <row r="44" spans="2:13" ht="25.5" x14ac:dyDescent="0.2">
      <c r="B44" s="123">
        <v>1</v>
      </c>
      <c r="C44" s="115" t="s">
        <v>179</v>
      </c>
      <c r="D44" s="130" t="s">
        <v>151</v>
      </c>
      <c r="E44" s="130" t="s">
        <v>152</v>
      </c>
      <c r="F44" s="115" t="s">
        <v>162</v>
      </c>
      <c r="G44" s="116">
        <v>33908</v>
      </c>
      <c r="H44" s="131">
        <v>34060</v>
      </c>
      <c r="I44" s="117">
        <f t="shared" ref="I44:I49" si="1">(G44-H44)/365</f>
        <v>-0.41643835616438357</v>
      </c>
      <c r="J44" s="118">
        <v>108</v>
      </c>
      <c r="K44" s="118">
        <v>109</v>
      </c>
      <c r="L44" s="282"/>
      <c r="M44" s="283"/>
    </row>
    <row r="45" spans="2:13" ht="25.5" x14ac:dyDescent="0.2">
      <c r="B45" s="123">
        <v>2</v>
      </c>
      <c r="C45" s="115" t="s">
        <v>179</v>
      </c>
      <c r="D45" s="130" t="s">
        <v>151</v>
      </c>
      <c r="E45" s="130" t="s">
        <v>152</v>
      </c>
      <c r="F45" s="115" t="s">
        <v>163</v>
      </c>
      <c r="G45" s="116">
        <v>34485</v>
      </c>
      <c r="H45" s="131">
        <v>34639</v>
      </c>
      <c r="I45" s="117">
        <f t="shared" si="1"/>
        <v>-0.42191780821917807</v>
      </c>
      <c r="J45" s="118">
        <v>108</v>
      </c>
      <c r="K45" s="118">
        <v>109</v>
      </c>
      <c r="L45" s="282"/>
      <c r="M45" s="283"/>
    </row>
    <row r="46" spans="2:13" ht="25.5" x14ac:dyDescent="0.2">
      <c r="B46" s="123">
        <v>3</v>
      </c>
      <c r="C46" s="115" t="s">
        <v>179</v>
      </c>
      <c r="D46" s="130" t="s">
        <v>151</v>
      </c>
      <c r="E46" s="130" t="s">
        <v>152</v>
      </c>
      <c r="F46" s="115" t="s">
        <v>164</v>
      </c>
      <c r="G46" s="116">
        <v>35064</v>
      </c>
      <c r="H46" s="131">
        <v>35186</v>
      </c>
      <c r="I46" s="117">
        <f t="shared" si="1"/>
        <v>-0.33424657534246577</v>
      </c>
      <c r="J46" s="118">
        <v>108</v>
      </c>
      <c r="K46" s="118">
        <v>109</v>
      </c>
      <c r="L46" s="282"/>
      <c r="M46" s="283"/>
    </row>
    <row r="47" spans="2:13" ht="25.5" x14ac:dyDescent="0.2">
      <c r="B47" s="123">
        <v>4</v>
      </c>
      <c r="C47" s="130" t="s">
        <v>150</v>
      </c>
      <c r="D47" s="130" t="s">
        <v>153</v>
      </c>
      <c r="E47" s="130" t="s">
        <v>152</v>
      </c>
      <c r="F47" s="115" t="s">
        <v>165</v>
      </c>
      <c r="G47" s="116">
        <v>35339</v>
      </c>
      <c r="H47" s="116">
        <v>36012</v>
      </c>
      <c r="I47" s="117">
        <f t="shared" si="1"/>
        <v>-1.8438356164383563</v>
      </c>
      <c r="J47" s="118">
        <v>110</v>
      </c>
      <c r="K47" s="118">
        <v>110</v>
      </c>
      <c r="L47" s="282"/>
      <c r="M47" s="283"/>
    </row>
    <row r="48" spans="2:13" ht="127.5" x14ac:dyDescent="0.2">
      <c r="B48" s="123">
        <v>5</v>
      </c>
      <c r="C48" s="145" t="s">
        <v>178</v>
      </c>
      <c r="D48" s="115" t="s">
        <v>170</v>
      </c>
      <c r="E48" s="115" t="s">
        <v>166</v>
      </c>
      <c r="F48" s="115" t="s">
        <v>167</v>
      </c>
      <c r="G48" s="144">
        <v>35954</v>
      </c>
      <c r="H48" s="144">
        <v>37827</v>
      </c>
      <c r="I48" s="117">
        <f t="shared" si="1"/>
        <v>-5.1315068493150688</v>
      </c>
      <c r="J48" s="118">
        <v>111</v>
      </c>
      <c r="K48" s="118">
        <v>111</v>
      </c>
      <c r="L48" s="282"/>
      <c r="M48" s="283"/>
    </row>
    <row r="49" spans="2:13" ht="59.25" customHeight="1" x14ac:dyDescent="0.2">
      <c r="B49" s="134">
        <v>6</v>
      </c>
      <c r="C49" s="135" t="s">
        <v>150</v>
      </c>
      <c r="D49" s="136" t="s">
        <v>168</v>
      </c>
      <c r="E49" s="135" t="s">
        <v>154</v>
      </c>
      <c r="F49" s="136" t="s">
        <v>169</v>
      </c>
      <c r="G49" s="144">
        <v>37828</v>
      </c>
      <c r="H49" s="144">
        <v>38108</v>
      </c>
      <c r="I49" s="133">
        <f t="shared" si="1"/>
        <v>-0.76712328767123283</v>
      </c>
      <c r="J49" s="118">
        <v>108</v>
      </c>
      <c r="K49" s="118">
        <v>109</v>
      </c>
      <c r="L49" s="282"/>
      <c r="M49" s="283"/>
    </row>
    <row r="50" spans="2:13" ht="51" x14ac:dyDescent="0.2">
      <c r="B50" s="123">
        <v>7</v>
      </c>
      <c r="C50" s="130" t="s">
        <v>150</v>
      </c>
      <c r="D50" s="130" t="s">
        <v>155</v>
      </c>
      <c r="E50" s="115" t="s">
        <v>171</v>
      </c>
      <c r="F50" s="115" t="s">
        <v>172</v>
      </c>
      <c r="G50" s="116">
        <v>38248</v>
      </c>
      <c r="H50" s="116">
        <v>38815</v>
      </c>
      <c r="I50" s="117">
        <f>(G50-H50)/365</f>
        <v>-1.5534246575342465</v>
      </c>
      <c r="J50" s="118">
        <v>117</v>
      </c>
      <c r="K50" s="118">
        <v>117</v>
      </c>
      <c r="L50" s="282"/>
      <c r="M50" s="283"/>
    </row>
    <row r="51" spans="2:13" ht="38.25" x14ac:dyDescent="0.2">
      <c r="B51" s="123">
        <v>8</v>
      </c>
      <c r="C51" s="130" t="s">
        <v>150</v>
      </c>
      <c r="D51" s="130" t="s">
        <v>156</v>
      </c>
      <c r="E51" s="115" t="s">
        <v>173</v>
      </c>
      <c r="F51" s="115" t="s">
        <v>174</v>
      </c>
      <c r="G51" s="116">
        <v>38821</v>
      </c>
      <c r="H51" s="116">
        <v>40619</v>
      </c>
      <c r="I51" s="117">
        <f>(G51-H51)/365</f>
        <v>-4.9260273972602739</v>
      </c>
      <c r="J51" s="118">
        <v>116</v>
      </c>
      <c r="K51" s="118">
        <v>116</v>
      </c>
      <c r="L51" s="282"/>
      <c r="M51" s="283"/>
    </row>
    <row r="52" spans="2:13" ht="39" thickBot="1" x14ac:dyDescent="0.25">
      <c r="B52" s="124">
        <v>9</v>
      </c>
      <c r="C52" s="132" t="s">
        <v>150</v>
      </c>
      <c r="D52" s="119" t="s">
        <v>177</v>
      </c>
      <c r="E52" s="119" t="s">
        <v>175</v>
      </c>
      <c r="F52" s="119" t="s">
        <v>176</v>
      </c>
      <c r="G52" s="120">
        <v>40634</v>
      </c>
      <c r="H52" s="120">
        <v>41274</v>
      </c>
      <c r="I52" s="121">
        <f>(G52-H52)/365</f>
        <v>-1.7534246575342465</v>
      </c>
      <c r="J52" s="122">
        <v>118</v>
      </c>
      <c r="K52" s="122">
        <v>118</v>
      </c>
      <c r="L52" s="284"/>
      <c r="M52" s="285"/>
    </row>
    <row r="53" spans="2:13" ht="15" customHeight="1" x14ac:dyDescent="0.2">
      <c r="B53" s="102"/>
      <c r="C53" s="102"/>
      <c r="D53" s="102"/>
      <c r="E53" s="102"/>
      <c r="F53" s="278" t="s">
        <v>312</v>
      </c>
      <c r="G53" s="147"/>
      <c r="H53" s="147"/>
      <c r="I53" s="280">
        <f ca="1">SUM(I44:I53)</f>
        <v>-17.147945205479452</v>
      </c>
      <c r="J53" s="102"/>
      <c r="K53" s="102"/>
    </row>
    <row r="54" spans="2:13" ht="13.5" thickBot="1" x14ac:dyDescent="0.25">
      <c r="B54" s="102"/>
      <c r="C54" s="102"/>
      <c r="D54" s="102"/>
      <c r="E54" s="102"/>
      <c r="F54" s="279"/>
      <c r="G54" s="148"/>
      <c r="H54" s="148"/>
      <c r="I54" s="281"/>
      <c r="J54" s="102"/>
      <c r="K54" s="102"/>
    </row>
    <row r="55" spans="2:13" x14ac:dyDescent="0.2">
      <c r="B55" s="102"/>
      <c r="C55" s="102"/>
      <c r="D55" s="102"/>
      <c r="E55" s="102"/>
      <c r="F55" s="102"/>
      <c r="G55" s="102"/>
      <c r="H55" s="102"/>
      <c r="I55" s="102"/>
      <c r="J55" s="102"/>
      <c r="K55" s="102"/>
    </row>
    <row r="56" spans="2:13" x14ac:dyDescent="0.2">
      <c r="B56" s="102"/>
      <c r="C56" s="102"/>
      <c r="D56" s="102"/>
      <c r="E56" s="102"/>
      <c r="F56" s="102"/>
      <c r="G56" s="102"/>
      <c r="H56" s="102"/>
      <c r="I56" s="102"/>
      <c r="J56" s="102"/>
      <c r="K56" s="102"/>
    </row>
    <row r="57" spans="2:13" x14ac:dyDescent="0.2">
      <c r="B57" s="102"/>
      <c r="C57" s="102"/>
      <c r="D57" s="102"/>
      <c r="E57" s="102"/>
      <c r="F57" s="102"/>
      <c r="G57" s="102"/>
      <c r="H57" s="102"/>
      <c r="I57" s="102"/>
      <c r="J57" s="102"/>
      <c r="K57" s="102"/>
    </row>
    <row r="58" spans="2:13" x14ac:dyDescent="0.2">
      <c r="B58" s="102"/>
      <c r="C58" s="102"/>
      <c r="D58" s="102"/>
      <c r="E58" s="102"/>
      <c r="F58" s="102"/>
      <c r="G58" s="102"/>
      <c r="H58" s="102"/>
      <c r="I58" s="102"/>
      <c r="J58" s="102"/>
      <c r="K58" s="102"/>
    </row>
    <row r="59" spans="2:13" x14ac:dyDescent="0.2">
      <c r="B59" s="102"/>
      <c r="C59" s="102"/>
      <c r="D59" s="102"/>
      <c r="E59" s="102"/>
      <c r="F59" s="102"/>
      <c r="G59" s="102"/>
      <c r="H59" s="102"/>
      <c r="I59" s="102"/>
      <c r="J59" s="102"/>
      <c r="K59" s="102"/>
    </row>
    <row r="60" spans="2:13" x14ac:dyDescent="0.2">
      <c r="B60" s="102"/>
      <c r="C60" s="102"/>
      <c r="D60" s="102"/>
      <c r="E60" s="102"/>
      <c r="F60" s="102"/>
      <c r="G60" s="102"/>
      <c r="H60" s="102"/>
      <c r="I60" s="102"/>
      <c r="J60" s="102"/>
      <c r="K60" s="102"/>
    </row>
    <row r="61" spans="2:13" x14ac:dyDescent="0.2">
      <c r="B61" s="102"/>
      <c r="C61" s="102"/>
      <c r="D61" s="102"/>
      <c r="E61" s="102"/>
      <c r="F61" s="102"/>
      <c r="G61" s="102"/>
      <c r="H61" s="102"/>
      <c r="I61" s="102"/>
      <c r="J61" s="102"/>
      <c r="K61" s="102"/>
    </row>
    <row r="62" spans="2:13" x14ac:dyDescent="0.2">
      <c r="B62" s="102"/>
      <c r="C62" s="102"/>
      <c r="D62" s="102"/>
      <c r="E62" s="102"/>
      <c r="F62" s="102"/>
      <c r="G62" s="102"/>
      <c r="H62" s="102"/>
      <c r="I62" s="102"/>
      <c r="J62" s="102"/>
      <c r="K62" s="102"/>
    </row>
    <row r="63" spans="2:13" x14ac:dyDescent="0.2">
      <c r="B63" s="102"/>
      <c r="C63" s="102"/>
      <c r="D63" s="102"/>
      <c r="E63" s="102"/>
      <c r="F63" s="102"/>
      <c r="G63" s="102"/>
      <c r="H63" s="102"/>
      <c r="I63" s="102"/>
      <c r="J63" s="102"/>
      <c r="K63" s="102"/>
    </row>
    <row r="64" spans="2:13" x14ac:dyDescent="0.2">
      <c r="B64" s="102"/>
      <c r="C64" s="102"/>
      <c r="D64" s="102"/>
      <c r="E64" s="102"/>
      <c r="F64" s="102"/>
      <c r="G64" s="102"/>
      <c r="H64" s="102"/>
      <c r="I64" s="102"/>
      <c r="J64" s="102"/>
      <c r="K64" s="102"/>
    </row>
    <row r="65" spans="2:11" x14ac:dyDescent="0.2">
      <c r="B65" s="102"/>
      <c r="C65" s="102"/>
      <c r="D65" s="102"/>
      <c r="E65" s="102"/>
      <c r="F65" s="102"/>
      <c r="G65" s="102"/>
      <c r="H65" s="102"/>
      <c r="I65" s="102"/>
      <c r="J65" s="102"/>
      <c r="K65" s="102"/>
    </row>
    <row r="66" spans="2:11" x14ac:dyDescent="0.2">
      <c r="B66" s="102"/>
      <c r="C66" s="102"/>
      <c r="D66" s="102"/>
      <c r="E66" s="102"/>
      <c r="F66" s="102"/>
      <c r="G66" s="102"/>
      <c r="H66" s="102"/>
      <c r="I66" s="102"/>
      <c r="J66" s="102"/>
      <c r="K66" s="102"/>
    </row>
    <row r="67" spans="2:11" x14ac:dyDescent="0.2">
      <c r="B67" s="102"/>
      <c r="C67" s="102"/>
      <c r="D67" s="102"/>
      <c r="E67" s="102"/>
      <c r="F67" s="102"/>
      <c r="G67" s="102"/>
      <c r="H67" s="102"/>
      <c r="I67" s="102"/>
      <c r="J67" s="102"/>
      <c r="K67" s="102"/>
    </row>
    <row r="68" spans="2:11" x14ac:dyDescent="0.2">
      <c r="B68" s="102"/>
      <c r="C68" s="102"/>
      <c r="D68" s="102"/>
      <c r="E68" s="102"/>
      <c r="F68" s="102"/>
      <c r="G68" s="102"/>
      <c r="H68" s="102"/>
      <c r="I68" s="102"/>
      <c r="J68" s="102"/>
      <c r="K68" s="102"/>
    </row>
    <row r="69" spans="2:11" x14ac:dyDescent="0.2">
      <c r="B69" s="102"/>
      <c r="C69" s="102"/>
      <c r="D69" s="102"/>
      <c r="E69" s="102"/>
      <c r="F69" s="102"/>
      <c r="G69" s="102"/>
      <c r="H69" s="102"/>
      <c r="I69" s="102"/>
      <c r="J69" s="102"/>
      <c r="K69" s="102"/>
    </row>
    <row r="70" spans="2:11" x14ac:dyDescent="0.2">
      <c r="B70" s="102"/>
      <c r="C70" s="102"/>
      <c r="D70" s="102"/>
      <c r="E70" s="102"/>
      <c r="F70" s="102"/>
      <c r="G70" s="102"/>
      <c r="H70" s="102"/>
      <c r="I70" s="102"/>
      <c r="J70" s="102"/>
      <c r="K70" s="102"/>
    </row>
    <row r="71" spans="2:11" x14ac:dyDescent="0.2">
      <c r="B71" s="102"/>
      <c r="C71" s="102"/>
      <c r="D71" s="102"/>
      <c r="E71" s="102"/>
      <c r="F71" s="102"/>
      <c r="G71" s="102"/>
      <c r="H71" s="102"/>
      <c r="I71" s="102"/>
      <c r="J71" s="102"/>
      <c r="K71" s="102"/>
    </row>
    <row r="72" spans="2:11" x14ac:dyDescent="0.2">
      <c r="B72" s="102"/>
      <c r="C72" s="102"/>
      <c r="D72" s="102"/>
      <c r="E72" s="102"/>
      <c r="F72" s="102"/>
      <c r="G72" s="102"/>
      <c r="H72" s="102"/>
      <c r="I72" s="102"/>
      <c r="J72" s="102"/>
      <c r="K72" s="102"/>
    </row>
    <row r="73" spans="2:11" x14ac:dyDescent="0.2">
      <c r="B73" s="102"/>
      <c r="C73" s="102"/>
      <c r="D73" s="102"/>
      <c r="E73" s="102"/>
      <c r="F73" s="102"/>
      <c r="G73" s="102"/>
      <c r="H73" s="102"/>
      <c r="I73" s="102"/>
      <c r="J73" s="102"/>
      <c r="K73" s="102"/>
    </row>
    <row r="74" spans="2:11" x14ac:dyDescent="0.2">
      <c r="B74" s="102"/>
      <c r="C74" s="102"/>
      <c r="D74" s="102"/>
      <c r="E74" s="102"/>
      <c r="F74" s="102"/>
      <c r="G74" s="102"/>
      <c r="H74" s="102"/>
      <c r="I74" s="102"/>
      <c r="J74" s="102"/>
      <c r="K74" s="102"/>
    </row>
    <row r="75" spans="2:11" x14ac:dyDescent="0.2">
      <c r="B75" s="102"/>
      <c r="C75" s="102"/>
      <c r="D75" s="102"/>
      <c r="E75" s="102"/>
      <c r="F75" s="102"/>
      <c r="G75" s="102"/>
      <c r="H75" s="102"/>
      <c r="I75" s="102"/>
      <c r="J75" s="102"/>
      <c r="K75" s="102"/>
    </row>
    <row r="76" spans="2:11" x14ac:dyDescent="0.2">
      <c r="B76" s="102"/>
      <c r="C76" s="102"/>
      <c r="D76" s="102"/>
      <c r="E76" s="102"/>
      <c r="F76" s="102"/>
      <c r="G76" s="102"/>
      <c r="H76" s="102"/>
      <c r="I76" s="102"/>
      <c r="J76" s="102"/>
      <c r="K76" s="102"/>
    </row>
    <row r="77" spans="2:11" x14ac:dyDescent="0.2">
      <c r="B77" s="102"/>
      <c r="C77" s="102"/>
      <c r="D77" s="102"/>
      <c r="E77" s="102"/>
      <c r="F77" s="102"/>
      <c r="G77" s="102"/>
      <c r="H77" s="102"/>
      <c r="I77" s="102"/>
      <c r="J77" s="102"/>
      <c r="K77" s="102"/>
    </row>
    <row r="78" spans="2:11" x14ac:dyDescent="0.2">
      <c r="B78" s="102"/>
      <c r="C78" s="102"/>
      <c r="D78" s="102"/>
      <c r="E78" s="102"/>
      <c r="F78" s="102"/>
      <c r="G78" s="102"/>
      <c r="H78" s="102"/>
      <c r="I78" s="102"/>
      <c r="J78" s="102"/>
      <c r="K78" s="102"/>
    </row>
    <row r="79" spans="2:11" x14ac:dyDescent="0.2">
      <c r="B79" s="102"/>
      <c r="C79" s="102"/>
      <c r="D79" s="102"/>
      <c r="E79" s="102"/>
      <c r="F79" s="102"/>
      <c r="G79" s="102"/>
      <c r="H79" s="102"/>
      <c r="I79" s="102"/>
      <c r="J79" s="102"/>
      <c r="K79" s="102"/>
    </row>
    <row r="80" spans="2:11" x14ac:dyDescent="0.2">
      <c r="B80" s="102"/>
      <c r="C80" s="102"/>
      <c r="D80" s="102"/>
      <c r="E80" s="102"/>
      <c r="F80" s="102"/>
      <c r="G80" s="102"/>
      <c r="H80" s="102"/>
      <c r="I80" s="102"/>
      <c r="J80" s="102"/>
      <c r="K80" s="102"/>
    </row>
    <row r="81" spans="2:11" x14ac:dyDescent="0.2">
      <c r="B81" s="102"/>
      <c r="C81" s="102"/>
      <c r="D81" s="102"/>
      <c r="E81" s="102"/>
      <c r="F81" s="102"/>
      <c r="G81" s="102"/>
      <c r="H81" s="102"/>
      <c r="I81" s="102"/>
      <c r="J81" s="102"/>
      <c r="K81" s="102"/>
    </row>
    <row r="82" spans="2:11" x14ac:dyDescent="0.2">
      <c r="B82" s="102"/>
      <c r="C82" s="102"/>
      <c r="D82" s="102"/>
      <c r="E82" s="102"/>
      <c r="F82" s="102"/>
      <c r="G82" s="102"/>
      <c r="H82" s="102"/>
      <c r="I82" s="102"/>
      <c r="J82" s="102"/>
      <c r="K82" s="102"/>
    </row>
    <row r="83" spans="2:11" x14ac:dyDescent="0.2">
      <c r="B83" s="102"/>
      <c r="C83" s="102"/>
      <c r="D83" s="102"/>
      <c r="E83" s="102"/>
      <c r="F83" s="102"/>
      <c r="G83" s="102"/>
      <c r="H83" s="102"/>
      <c r="I83" s="102"/>
      <c r="J83" s="102"/>
      <c r="K83" s="102"/>
    </row>
    <row r="84" spans="2:11" x14ac:dyDescent="0.2">
      <c r="B84" s="102"/>
      <c r="C84" s="102"/>
      <c r="D84" s="102"/>
      <c r="E84" s="102"/>
      <c r="F84" s="102"/>
      <c r="G84" s="102"/>
      <c r="H84" s="102"/>
      <c r="I84" s="102"/>
      <c r="J84" s="102"/>
      <c r="K84" s="102"/>
    </row>
    <row r="85" spans="2:11" x14ac:dyDescent="0.2">
      <c r="B85" s="102"/>
      <c r="C85" s="102"/>
      <c r="D85" s="102"/>
      <c r="E85" s="102"/>
      <c r="F85" s="102"/>
      <c r="G85" s="102"/>
      <c r="H85" s="102"/>
      <c r="I85" s="102"/>
      <c r="J85" s="102"/>
      <c r="K85" s="102"/>
    </row>
    <row r="86" spans="2:11" x14ac:dyDescent="0.2">
      <c r="B86" s="102"/>
      <c r="C86" s="102"/>
      <c r="D86" s="102"/>
      <c r="E86" s="102"/>
      <c r="F86" s="102"/>
      <c r="G86" s="102"/>
      <c r="H86" s="102"/>
      <c r="I86" s="102"/>
      <c r="J86" s="102"/>
      <c r="K86" s="102"/>
    </row>
    <row r="87" spans="2:11" x14ac:dyDescent="0.2">
      <c r="B87" s="102"/>
      <c r="C87" s="102"/>
      <c r="D87" s="102"/>
      <c r="E87" s="102"/>
      <c r="F87" s="102"/>
      <c r="G87" s="102"/>
      <c r="H87" s="102"/>
      <c r="I87" s="102"/>
      <c r="J87" s="102"/>
      <c r="K87" s="102"/>
    </row>
    <row r="88" spans="2:11" x14ac:dyDescent="0.2">
      <c r="B88" s="102"/>
      <c r="C88" s="102"/>
      <c r="D88" s="102"/>
      <c r="E88" s="102"/>
      <c r="F88" s="102"/>
      <c r="G88" s="102"/>
      <c r="H88" s="102"/>
      <c r="I88" s="102"/>
      <c r="J88" s="102"/>
      <c r="K88" s="102"/>
    </row>
    <row r="89" spans="2:11" x14ac:dyDescent="0.2">
      <c r="B89" s="102"/>
      <c r="C89" s="102"/>
      <c r="D89" s="102"/>
      <c r="E89" s="102"/>
      <c r="F89" s="102"/>
      <c r="G89" s="102"/>
      <c r="H89" s="102"/>
      <c r="I89" s="102"/>
      <c r="J89" s="102"/>
      <c r="K89" s="102"/>
    </row>
    <row r="90" spans="2:11" x14ac:dyDescent="0.2">
      <c r="B90" s="102"/>
      <c r="C90" s="102"/>
      <c r="D90" s="102"/>
      <c r="E90" s="102"/>
      <c r="F90" s="102"/>
      <c r="G90" s="102"/>
      <c r="H90" s="102"/>
      <c r="I90" s="102"/>
      <c r="J90" s="102"/>
      <c r="K90" s="102"/>
    </row>
    <row r="91" spans="2:11" x14ac:dyDescent="0.2">
      <c r="B91" s="102"/>
      <c r="C91" s="102"/>
      <c r="D91" s="102"/>
      <c r="E91" s="102"/>
      <c r="F91" s="102"/>
      <c r="G91" s="102"/>
      <c r="H91" s="102"/>
      <c r="I91" s="102"/>
      <c r="J91" s="102"/>
      <c r="K91" s="102"/>
    </row>
    <row r="92" spans="2:11" x14ac:dyDescent="0.2">
      <c r="B92" s="102"/>
      <c r="C92" s="102"/>
      <c r="D92" s="102"/>
      <c r="E92" s="102"/>
      <c r="F92" s="102"/>
      <c r="G92" s="102"/>
      <c r="H92" s="102"/>
      <c r="I92" s="102"/>
      <c r="J92" s="102"/>
      <c r="K92" s="102"/>
    </row>
    <row r="93" spans="2:11" x14ac:dyDescent="0.2">
      <c r="B93" s="102"/>
      <c r="C93" s="102"/>
      <c r="D93" s="102"/>
      <c r="E93" s="102"/>
      <c r="F93" s="102"/>
      <c r="G93" s="102"/>
      <c r="H93" s="102"/>
      <c r="I93" s="102"/>
      <c r="J93" s="102"/>
      <c r="K93" s="102"/>
    </row>
    <row r="94" spans="2:11" x14ac:dyDescent="0.2">
      <c r="B94" s="102"/>
      <c r="C94" s="102"/>
      <c r="D94" s="102"/>
      <c r="E94" s="102"/>
      <c r="F94" s="102"/>
      <c r="G94" s="102"/>
      <c r="H94" s="102"/>
      <c r="I94" s="102"/>
      <c r="J94" s="102"/>
      <c r="K94" s="102"/>
    </row>
    <row r="95" spans="2:11" x14ac:dyDescent="0.2">
      <c r="B95" s="102"/>
      <c r="C95" s="102"/>
      <c r="D95" s="102"/>
      <c r="E95" s="102"/>
      <c r="F95" s="102"/>
      <c r="G95" s="102"/>
      <c r="H95" s="102"/>
      <c r="I95" s="102"/>
      <c r="J95" s="102"/>
      <c r="K95" s="102"/>
    </row>
    <row r="96" spans="2:11" x14ac:dyDescent="0.2">
      <c r="B96" s="102"/>
      <c r="C96" s="102"/>
      <c r="D96" s="102"/>
      <c r="E96" s="102"/>
      <c r="F96" s="102"/>
      <c r="G96" s="102"/>
      <c r="H96" s="102"/>
      <c r="I96" s="102"/>
      <c r="J96" s="102"/>
      <c r="K96" s="102"/>
    </row>
    <row r="97" spans="2:11" x14ac:dyDescent="0.2">
      <c r="B97" s="102"/>
      <c r="C97" s="102"/>
      <c r="D97" s="102"/>
      <c r="E97" s="102"/>
      <c r="F97" s="102"/>
      <c r="G97" s="102"/>
      <c r="H97" s="102"/>
      <c r="I97" s="102"/>
      <c r="J97" s="102"/>
      <c r="K97" s="102"/>
    </row>
    <row r="98" spans="2:11" x14ac:dyDescent="0.2">
      <c r="B98" s="102"/>
      <c r="C98" s="102"/>
      <c r="D98" s="102"/>
      <c r="E98" s="102"/>
      <c r="F98" s="102"/>
      <c r="G98" s="102"/>
      <c r="H98" s="102"/>
      <c r="I98" s="102"/>
      <c r="J98" s="102"/>
      <c r="K98" s="102"/>
    </row>
    <row r="99" spans="2:11" x14ac:dyDescent="0.2">
      <c r="B99" s="102"/>
      <c r="C99" s="102"/>
      <c r="D99" s="102"/>
      <c r="E99" s="102"/>
      <c r="F99" s="102"/>
      <c r="G99" s="102"/>
      <c r="H99" s="102"/>
      <c r="I99" s="102"/>
      <c r="J99" s="102"/>
      <c r="K99" s="102"/>
    </row>
    <row r="100" spans="2:11" x14ac:dyDescent="0.2">
      <c r="B100" s="102"/>
      <c r="C100" s="102"/>
      <c r="D100" s="102"/>
      <c r="E100" s="102"/>
      <c r="F100" s="102"/>
      <c r="G100" s="102"/>
      <c r="H100" s="102"/>
      <c r="I100" s="102"/>
      <c r="J100" s="102"/>
      <c r="K100" s="102"/>
    </row>
    <row r="101" spans="2:11" x14ac:dyDescent="0.2">
      <c r="B101" s="102"/>
      <c r="C101" s="102"/>
      <c r="D101" s="102"/>
      <c r="E101" s="102"/>
      <c r="F101" s="102"/>
      <c r="G101" s="102"/>
      <c r="H101" s="102"/>
      <c r="I101" s="102"/>
      <c r="J101" s="102"/>
      <c r="K101" s="102"/>
    </row>
    <row r="102" spans="2:11" x14ac:dyDescent="0.2">
      <c r="B102" s="102"/>
      <c r="C102" s="102"/>
      <c r="D102" s="102"/>
      <c r="E102" s="102"/>
      <c r="F102" s="102"/>
      <c r="G102" s="102"/>
      <c r="H102" s="102"/>
      <c r="I102" s="102"/>
      <c r="J102" s="102"/>
      <c r="K102" s="102"/>
    </row>
    <row r="103" spans="2:11" x14ac:dyDescent="0.2">
      <c r="B103" s="102"/>
      <c r="C103" s="102"/>
      <c r="D103" s="102"/>
      <c r="E103" s="102"/>
      <c r="F103" s="102"/>
      <c r="G103" s="102"/>
      <c r="H103" s="102"/>
      <c r="I103" s="102"/>
      <c r="J103" s="102"/>
      <c r="K103" s="102"/>
    </row>
    <row r="104" spans="2:11" x14ac:dyDescent="0.2">
      <c r="B104" s="102"/>
      <c r="C104" s="102"/>
      <c r="D104" s="102"/>
      <c r="E104" s="102"/>
      <c r="F104" s="102"/>
      <c r="G104" s="102"/>
      <c r="H104" s="102"/>
      <c r="I104" s="102"/>
      <c r="J104" s="102"/>
      <c r="K104" s="102"/>
    </row>
    <row r="105" spans="2:11" x14ac:dyDescent="0.2">
      <c r="B105" s="102"/>
      <c r="C105" s="102"/>
      <c r="D105" s="102"/>
      <c r="E105" s="102"/>
      <c r="F105" s="102"/>
      <c r="G105" s="102"/>
      <c r="H105" s="102"/>
      <c r="I105" s="102"/>
      <c r="J105" s="102"/>
      <c r="K105" s="102"/>
    </row>
    <row r="106" spans="2:11" x14ac:dyDescent="0.2">
      <c r="B106" s="102"/>
      <c r="C106" s="102"/>
      <c r="D106" s="102"/>
      <c r="E106" s="102"/>
      <c r="F106" s="102"/>
      <c r="G106" s="102"/>
      <c r="H106" s="102"/>
      <c r="I106" s="102"/>
      <c r="J106" s="102"/>
      <c r="K106" s="102"/>
    </row>
    <row r="107" spans="2:11" x14ac:dyDescent="0.2">
      <c r="B107" s="102"/>
      <c r="C107" s="102"/>
      <c r="D107" s="102"/>
      <c r="E107" s="102"/>
      <c r="F107" s="102"/>
      <c r="G107" s="102"/>
      <c r="H107" s="102"/>
      <c r="I107" s="102"/>
      <c r="J107" s="102"/>
      <c r="K107" s="102"/>
    </row>
    <row r="108" spans="2:11" x14ac:dyDescent="0.2">
      <c r="B108" s="102"/>
      <c r="C108" s="102"/>
      <c r="D108" s="102"/>
      <c r="E108" s="102"/>
      <c r="F108" s="102"/>
      <c r="G108" s="102"/>
      <c r="H108" s="102"/>
      <c r="I108" s="102"/>
      <c r="J108" s="102"/>
      <c r="K108" s="102"/>
    </row>
    <row r="109" spans="2:11" x14ac:dyDescent="0.2">
      <c r="B109" s="102"/>
      <c r="C109" s="102"/>
      <c r="D109" s="102"/>
      <c r="E109" s="102"/>
      <c r="F109" s="102"/>
      <c r="G109" s="102"/>
      <c r="H109" s="102"/>
      <c r="I109" s="102"/>
      <c r="J109" s="102"/>
      <c r="K109" s="102"/>
    </row>
    <row r="110" spans="2:11" x14ac:dyDescent="0.2">
      <c r="B110" s="102"/>
      <c r="C110" s="102"/>
      <c r="D110" s="102"/>
      <c r="E110" s="102"/>
      <c r="F110" s="102"/>
      <c r="G110" s="102"/>
      <c r="H110" s="102"/>
      <c r="I110" s="102"/>
      <c r="J110" s="102"/>
      <c r="K110" s="102"/>
    </row>
    <row r="111" spans="2:11" x14ac:dyDescent="0.2">
      <c r="B111" s="102"/>
      <c r="C111" s="102"/>
      <c r="D111" s="102"/>
      <c r="E111" s="102"/>
      <c r="F111" s="102"/>
      <c r="G111" s="102"/>
      <c r="H111" s="102"/>
      <c r="I111" s="102"/>
      <c r="J111" s="102"/>
      <c r="K111" s="102"/>
    </row>
    <row r="112" spans="2:11" x14ac:dyDescent="0.2">
      <c r="B112" s="102"/>
      <c r="C112" s="102"/>
      <c r="D112" s="102"/>
      <c r="E112" s="102"/>
      <c r="F112" s="102"/>
      <c r="G112" s="102"/>
      <c r="H112" s="102"/>
      <c r="I112" s="102"/>
      <c r="J112" s="102"/>
      <c r="K112" s="102"/>
    </row>
    <row r="113" spans="2:11" x14ac:dyDescent="0.2">
      <c r="B113" s="102"/>
      <c r="C113" s="102"/>
      <c r="D113" s="102"/>
      <c r="E113" s="102"/>
      <c r="F113" s="102"/>
      <c r="G113" s="102"/>
      <c r="H113" s="102"/>
      <c r="I113" s="102"/>
      <c r="J113" s="102"/>
      <c r="K113" s="102"/>
    </row>
    <row r="114" spans="2:11" x14ac:dyDescent="0.2">
      <c r="B114" s="102"/>
      <c r="C114" s="102"/>
      <c r="D114" s="102"/>
      <c r="E114" s="102"/>
      <c r="F114" s="102"/>
      <c r="G114" s="102"/>
      <c r="H114" s="102"/>
      <c r="I114" s="102"/>
      <c r="J114" s="102"/>
      <c r="K114" s="102"/>
    </row>
    <row r="115" spans="2:11" x14ac:dyDescent="0.2">
      <c r="B115" s="102"/>
      <c r="C115" s="102"/>
      <c r="D115" s="102"/>
      <c r="E115" s="102"/>
      <c r="F115" s="102"/>
      <c r="G115" s="102"/>
      <c r="H115" s="102"/>
      <c r="I115" s="102"/>
      <c r="J115" s="102"/>
      <c r="K115" s="102"/>
    </row>
    <row r="116" spans="2:11" x14ac:dyDescent="0.2">
      <c r="B116" s="102"/>
      <c r="C116" s="102"/>
      <c r="D116" s="102"/>
      <c r="E116" s="102"/>
      <c r="F116" s="102"/>
      <c r="G116" s="102"/>
      <c r="H116" s="102"/>
      <c r="I116" s="102"/>
      <c r="J116" s="102"/>
      <c r="K116" s="102"/>
    </row>
    <row r="117" spans="2:11" x14ac:dyDescent="0.2">
      <c r="B117" s="102"/>
      <c r="C117" s="102"/>
      <c r="D117" s="102"/>
      <c r="E117" s="102"/>
      <c r="F117" s="102"/>
      <c r="G117" s="102"/>
      <c r="H117" s="102"/>
      <c r="I117" s="102"/>
      <c r="J117" s="102"/>
      <c r="K117" s="102"/>
    </row>
  </sheetData>
  <mergeCells count="83">
    <mergeCell ref="J19:K19"/>
    <mergeCell ref="H20:I20"/>
    <mergeCell ref="J20:K20"/>
    <mergeCell ref="H10:I10"/>
    <mergeCell ref="H11:I11"/>
    <mergeCell ref="H12:I12"/>
    <mergeCell ref="H13:I13"/>
    <mergeCell ref="J10:K10"/>
    <mergeCell ref="J11:K11"/>
    <mergeCell ref="J12:K12"/>
    <mergeCell ref="J13:K13"/>
    <mergeCell ref="E12:G12"/>
    <mergeCell ref="E13:G13"/>
    <mergeCell ref="B18:D18"/>
    <mergeCell ref="E18:G18"/>
    <mergeCell ref="H17:I17"/>
    <mergeCell ref="H18:I18"/>
    <mergeCell ref="B17:D17"/>
    <mergeCell ref="E17:G17"/>
    <mergeCell ref="L27:M27"/>
    <mergeCell ref="B3:D3"/>
    <mergeCell ref="B4:D4"/>
    <mergeCell ref="B9:D9"/>
    <mergeCell ref="E9:G9"/>
    <mergeCell ref="E3:K3"/>
    <mergeCell ref="E4:K4"/>
    <mergeCell ref="H9:I9"/>
    <mergeCell ref="J9:K9"/>
    <mergeCell ref="B8:M8"/>
    <mergeCell ref="B10:D10"/>
    <mergeCell ref="B11:D11"/>
    <mergeCell ref="B12:D12"/>
    <mergeCell ref="B13:D13"/>
    <mergeCell ref="E10:G10"/>
    <mergeCell ref="E11:G11"/>
    <mergeCell ref="L19:M19"/>
    <mergeCell ref="L20:M20"/>
    <mergeCell ref="L21:M21"/>
    <mergeCell ref="B16:M16"/>
    <mergeCell ref="L26:M26"/>
    <mergeCell ref="J17:K17"/>
    <mergeCell ref="B19:D19"/>
    <mergeCell ref="E19:G19"/>
    <mergeCell ref="B20:D20"/>
    <mergeCell ref="E20:G20"/>
    <mergeCell ref="B21:D21"/>
    <mergeCell ref="E21:G21"/>
    <mergeCell ref="H21:I21"/>
    <mergeCell ref="J21:K21"/>
    <mergeCell ref="J18:K18"/>
    <mergeCell ref="H19:I19"/>
    <mergeCell ref="L9:M9"/>
    <mergeCell ref="L10:M10"/>
    <mergeCell ref="L17:M17"/>
    <mergeCell ref="L18:M18"/>
    <mergeCell ref="L11:M11"/>
    <mergeCell ref="L12:M12"/>
    <mergeCell ref="L13:M13"/>
    <mergeCell ref="L33:M33"/>
    <mergeCell ref="L34:M34"/>
    <mergeCell ref="L36:M36"/>
    <mergeCell ref="L35:M35"/>
    <mergeCell ref="L28:M28"/>
    <mergeCell ref="L29:M29"/>
    <mergeCell ref="L30:M30"/>
    <mergeCell ref="L31:M31"/>
    <mergeCell ref="L32:M32"/>
    <mergeCell ref="L37:M37"/>
    <mergeCell ref="L38:M38"/>
    <mergeCell ref="L43:M43"/>
    <mergeCell ref="L44:M44"/>
    <mergeCell ref="L45:M45"/>
    <mergeCell ref="F39:F40"/>
    <mergeCell ref="I39:I40"/>
    <mergeCell ref="F53:F54"/>
    <mergeCell ref="I53:I54"/>
    <mergeCell ref="L50:M50"/>
    <mergeCell ref="L51:M51"/>
    <mergeCell ref="L52:M52"/>
    <mergeCell ref="L46:M46"/>
    <mergeCell ref="L47:M47"/>
    <mergeCell ref="L48:M48"/>
    <mergeCell ref="L49:M49"/>
  </mergeCell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4"/>
  <sheetViews>
    <sheetView topLeftCell="A62" zoomScale="85" zoomScaleNormal="85" workbookViewId="0">
      <selection activeCell="H82" sqref="H82"/>
    </sheetView>
  </sheetViews>
  <sheetFormatPr baseColWidth="10" defaultRowHeight="12.75" x14ac:dyDescent="0.2"/>
  <cols>
    <col min="1" max="1" width="3.140625" style="35" customWidth="1"/>
    <col min="2" max="3" width="14.7109375" style="35" customWidth="1"/>
    <col min="4" max="4" width="19.28515625" style="35" customWidth="1"/>
    <col min="5" max="5" width="30" style="35" customWidth="1"/>
    <col min="6" max="6" width="27.140625" style="35" customWidth="1"/>
    <col min="7" max="11" width="14.7109375" style="35" customWidth="1"/>
    <col min="12" max="13" width="13.7109375" style="35" customWidth="1"/>
    <col min="14" max="16384" width="11.42578125" style="35"/>
  </cols>
  <sheetData>
    <row r="2" spans="2:13" ht="13.5" thickBot="1" x14ac:dyDescent="0.25"/>
    <row r="3" spans="2:13" ht="15.75" customHeight="1" x14ac:dyDescent="0.2">
      <c r="B3" s="297" t="s">
        <v>98</v>
      </c>
      <c r="C3" s="298"/>
      <c r="D3" s="298"/>
      <c r="E3" s="315" t="s">
        <v>183</v>
      </c>
      <c r="F3" s="315"/>
      <c r="G3" s="315"/>
      <c r="H3" s="315"/>
      <c r="I3" s="315"/>
      <c r="J3" s="316"/>
      <c r="K3" s="317"/>
    </row>
    <row r="4" spans="2:13" ht="15.75" customHeight="1" thickBot="1" x14ac:dyDescent="0.25">
      <c r="B4" s="299" t="s">
        <v>99</v>
      </c>
      <c r="C4" s="300"/>
      <c r="D4" s="300"/>
      <c r="E4" s="295" t="s">
        <v>184</v>
      </c>
      <c r="F4" s="295"/>
      <c r="G4" s="295"/>
      <c r="H4" s="295"/>
      <c r="I4" s="295"/>
      <c r="J4" s="305"/>
      <c r="K4" s="306"/>
    </row>
    <row r="6" spans="2:13" ht="15.75" x14ac:dyDescent="0.25">
      <c r="B6" s="82" t="s">
        <v>106</v>
      </c>
    </row>
    <row r="7" spans="2:13" ht="13.5" thickBot="1" x14ac:dyDescent="0.25"/>
    <row r="8" spans="2:13" ht="15" customHeight="1" x14ac:dyDescent="0.2">
      <c r="B8" s="194" t="s">
        <v>103</v>
      </c>
      <c r="C8" s="195"/>
      <c r="D8" s="195"/>
      <c r="E8" s="195"/>
      <c r="F8" s="195"/>
      <c r="G8" s="195"/>
      <c r="H8" s="195"/>
      <c r="I8" s="195"/>
      <c r="J8" s="195"/>
      <c r="K8" s="195"/>
      <c r="L8" s="195"/>
      <c r="M8" s="196"/>
    </row>
    <row r="9" spans="2:13" ht="30.75" customHeight="1" x14ac:dyDescent="0.2">
      <c r="B9" s="301" t="s">
        <v>100</v>
      </c>
      <c r="C9" s="290"/>
      <c r="D9" s="290"/>
      <c r="E9" s="290" t="s">
        <v>101</v>
      </c>
      <c r="F9" s="290"/>
      <c r="G9" s="290"/>
      <c r="H9" s="198" t="s">
        <v>102</v>
      </c>
      <c r="I9" s="198"/>
      <c r="J9" s="290" t="s">
        <v>0</v>
      </c>
      <c r="K9" s="290"/>
      <c r="L9" s="290" t="s">
        <v>8</v>
      </c>
      <c r="M9" s="291"/>
    </row>
    <row r="10" spans="2:13" x14ac:dyDescent="0.2">
      <c r="B10" s="310" t="s">
        <v>185</v>
      </c>
      <c r="C10" s="311"/>
      <c r="D10" s="311"/>
      <c r="E10" s="311" t="s">
        <v>140</v>
      </c>
      <c r="F10" s="311"/>
      <c r="G10" s="311"/>
      <c r="H10" s="312">
        <v>27474</v>
      </c>
      <c r="I10" s="311"/>
      <c r="J10" s="311">
        <v>183</v>
      </c>
      <c r="K10" s="311"/>
      <c r="L10" s="282"/>
      <c r="M10" s="283"/>
    </row>
    <row r="11" spans="2:13" ht="15.75" customHeight="1" thickBot="1" x14ac:dyDescent="0.25">
      <c r="B11" s="313"/>
      <c r="C11" s="314"/>
      <c r="D11" s="314"/>
      <c r="E11" s="314"/>
      <c r="F11" s="314"/>
      <c r="G11" s="314"/>
      <c r="H11" s="314"/>
      <c r="I11" s="314"/>
      <c r="J11" s="314"/>
      <c r="K11" s="314"/>
      <c r="L11" s="284"/>
      <c r="M11" s="285"/>
    </row>
    <row r="12" spans="2:13" x14ac:dyDescent="0.2">
      <c r="B12" s="114"/>
      <c r="C12" s="114"/>
      <c r="D12" s="114"/>
      <c r="E12" s="114"/>
      <c r="F12" s="114"/>
      <c r="G12" s="114"/>
      <c r="H12" s="114"/>
      <c r="I12" s="114"/>
      <c r="J12" s="114"/>
      <c r="K12" s="114"/>
    </row>
    <row r="13" spans="2:13" ht="13.5" thickBot="1" x14ac:dyDescent="0.25">
      <c r="B13" s="114"/>
      <c r="C13" s="114"/>
      <c r="D13" s="114"/>
      <c r="E13" s="114"/>
      <c r="F13" s="114"/>
      <c r="G13" s="114"/>
      <c r="H13" s="114"/>
      <c r="I13" s="114"/>
      <c r="J13" s="114"/>
      <c r="K13" s="114"/>
    </row>
    <row r="14" spans="2:13" ht="15" customHeight="1" x14ac:dyDescent="0.2">
      <c r="B14" s="309" t="s">
        <v>104</v>
      </c>
      <c r="C14" s="286"/>
      <c r="D14" s="286"/>
      <c r="E14" s="286"/>
      <c r="F14" s="286"/>
      <c r="G14" s="286"/>
      <c r="H14" s="286"/>
      <c r="I14" s="286"/>
      <c r="J14" s="286"/>
      <c r="K14" s="286"/>
      <c r="L14" s="286"/>
      <c r="M14" s="287"/>
    </row>
    <row r="15" spans="2:13" ht="30.75" customHeight="1" x14ac:dyDescent="0.2">
      <c r="B15" s="301" t="s">
        <v>100</v>
      </c>
      <c r="C15" s="290"/>
      <c r="D15" s="290"/>
      <c r="E15" s="198" t="s">
        <v>105</v>
      </c>
      <c r="F15" s="198"/>
      <c r="G15" s="198"/>
      <c r="H15" s="198" t="s">
        <v>102</v>
      </c>
      <c r="I15" s="198"/>
      <c r="J15" s="290" t="s">
        <v>0</v>
      </c>
      <c r="K15" s="290"/>
      <c r="L15" s="290" t="s">
        <v>8</v>
      </c>
      <c r="M15" s="291"/>
    </row>
    <row r="16" spans="2:13" ht="144.75" customHeight="1" x14ac:dyDescent="0.2">
      <c r="B16" s="310" t="s">
        <v>186</v>
      </c>
      <c r="C16" s="311"/>
      <c r="D16" s="311"/>
      <c r="E16" s="318" t="s">
        <v>187</v>
      </c>
      <c r="F16" s="318"/>
      <c r="G16" s="318"/>
      <c r="H16" s="312">
        <v>39945</v>
      </c>
      <c r="I16" s="311"/>
      <c r="J16" s="311">
        <v>189</v>
      </c>
      <c r="K16" s="311"/>
      <c r="L16" s="307" t="s">
        <v>188</v>
      </c>
      <c r="M16" s="308"/>
    </row>
    <row r="17" spans="2:13" ht="13.5" thickBot="1" x14ac:dyDescent="0.25">
      <c r="B17" s="313"/>
      <c r="C17" s="314"/>
      <c r="D17" s="314"/>
      <c r="E17" s="314"/>
      <c r="F17" s="314"/>
      <c r="G17" s="314"/>
      <c r="H17" s="314"/>
      <c r="I17" s="314"/>
      <c r="J17" s="314"/>
      <c r="K17" s="314"/>
      <c r="L17" s="284"/>
      <c r="M17" s="285"/>
    </row>
    <row r="20" spans="2:13" ht="15.75" x14ac:dyDescent="0.25">
      <c r="B20" s="82" t="s">
        <v>107</v>
      </c>
    </row>
    <row r="21" spans="2:13" ht="13.5" thickBot="1" x14ac:dyDescent="0.25"/>
    <row r="22" spans="2:13" ht="38.25" x14ac:dyDescent="0.2">
      <c r="B22" s="74" t="s">
        <v>108</v>
      </c>
      <c r="C22" s="75" t="s">
        <v>109</v>
      </c>
      <c r="D22" s="75" t="s">
        <v>113</v>
      </c>
      <c r="E22" s="76" t="s">
        <v>110</v>
      </c>
      <c r="F22" s="76" t="s">
        <v>111</v>
      </c>
      <c r="G22" s="75" t="s">
        <v>114</v>
      </c>
      <c r="H22" s="75" t="s">
        <v>115</v>
      </c>
      <c r="I22" s="75" t="s">
        <v>313</v>
      </c>
      <c r="J22" s="75" t="s">
        <v>116</v>
      </c>
      <c r="K22" s="75" t="s">
        <v>117</v>
      </c>
      <c r="L22" s="286" t="s">
        <v>8</v>
      </c>
      <c r="M22" s="287"/>
    </row>
    <row r="23" spans="2:13" ht="51" x14ac:dyDescent="0.2">
      <c r="B23" s="123">
        <v>1</v>
      </c>
      <c r="C23" s="115" t="s">
        <v>178</v>
      </c>
      <c r="D23" s="115" t="s">
        <v>191</v>
      </c>
      <c r="E23" s="115" t="s">
        <v>192</v>
      </c>
      <c r="F23" s="115" t="s">
        <v>198</v>
      </c>
      <c r="G23" s="116">
        <v>27668</v>
      </c>
      <c r="H23" s="116">
        <v>28267</v>
      </c>
      <c r="I23" s="117">
        <f t="shared" ref="I23:I39" si="0">(G23-H23)/365</f>
        <v>-1.6410958904109589</v>
      </c>
      <c r="J23" s="118">
        <v>192</v>
      </c>
      <c r="K23" s="118">
        <v>193</v>
      </c>
      <c r="L23" s="282"/>
      <c r="M23" s="283"/>
    </row>
    <row r="24" spans="2:13" ht="51" x14ac:dyDescent="0.2">
      <c r="B24" s="123">
        <v>2</v>
      </c>
      <c r="C24" s="130" t="s">
        <v>147</v>
      </c>
      <c r="D24" s="115" t="s">
        <v>191</v>
      </c>
      <c r="E24" s="115" t="s">
        <v>193</v>
      </c>
      <c r="F24" s="115" t="s">
        <v>199</v>
      </c>
      <c r="G24" s="116">
        <v>28268</v>
      </c>
      <c r="H24" s="116">
        <v>28702</v>
      </c>
      <c r="I24" s="117">
        <f t="shared" si="0"/>
        <v>-1.189041095890411</v>
      </c>
      <c r="J24" s="118">
        <v>192</v>
      </c>
      <c r="K24" s="118">
        <v>193</v>
      </c>
      <c r="L24" s="282"/>
      <c r="M24" s="283"/>
    </row>
    <row r="25" spans="2:13" ht="51" x14ac:dyDescent="0.2">
      <c r="B25" s="123">
        <v>3</v>
      </c>
      <c r="C25" s="130" t="s">
        <v>147</v>
      </c>
      <c r="D25" s="115" t="s">
        <v>191</v>
      </c>
      <c r="E25" s="115" t="s">
        <v>194</v>
      </c>
      <c r="F25" s="115" t="s">
        <v>200</v>
      </c>
      <c r="G25" s="116">
        <v>28703</v>
      </c>
      <c r="H25" s="116">
        <v>30332</v>
      </c>
      <c r="I25" s="117">
        <f t="shared" si="0"/>
        <v>-4.463013698630137</v>
      </c>
      <c r="J25" s="118">
        <v>192</v>
      </c>
      <c r="K25" s="118">
        <v>193</v>
      </c>
      <c r="L25" s="282"/>
      <c r="M25" s="283"/>
    </row>
    <row r="26" spans="2:13" ht="63.75" x14ac:dyDescent="0.2">
      <c r="B26" s="123">
        <v>4</v>
      </c>
      <c r="C26" s="130" t="s">
        <v>150</v>
      </c>
      <c r="D26" s="115" t="s">
        <v>191</v>
      </c>
      <c r="E26" s="115" t="s">
        <v>195</v>
      </c>
      <c r="F26" s="115" t="s">
        <v>201</v>
      </c>
      <c r="G26" s="116">
        <v>30333</v>
      </c>
      <c r="H26" s="116">
        <v>32035</v>
      </c>
      <c r="I26" s="117">
        <f t="shared" si="0"/>
        <v>-4.6630136986301371</v>
      </c>
      <c r="J26" s="118">
        <v>192</v>
      </c>
      <c r="K26" s="118">
        <v>193</v>
      </c>
      <c r="L26" s="282"/>
      <c r="M26" s="283"/>
    </row>
    <row r="27" spans="2:13" ht="51" x14ac:dyDescent="0.2">
      <c r="B27" s="123">
        <v>5</v>
      </c>
      <c r="C27" s="130" t="s">
        <v>150</v>
      </c>
      <c r="D27" s="115" t="s">
        <v>191</v>
      </c>
      <c r="E27" s="130" t="s">
        <v>189</v>
      </c>
      <c r="F27" s="115" t="s">
        <v>202</v>
      </c>
      <c r="G27" s="116">
        <v>32036</v>
      </c>
      <c r="H27" s="116">
        <v>33239</v>
      </c>
      <c r="I27" s="117">
        <f t="shared" si="0"/>
        <v>-3.2958904109589042</v>
      </c>
      <c r="J27" s="118">
        <v>192</v>
      </c>
      <c r="K27" s="118">
        <v>193</v>
      </c>
      <c r="L27" s="282"/>
      <c r="M27" s="283"/>
    </row>
    <row r="28" spans="2:13" ht="63.75" x14ac:dyDescent="0.2">
      <c r="B28" s="123">
        <v>6</v>
      </c>
      <c r="C28" s="130" t="s">
        <v>150</v>
      </c>
      <c r="D28" s="115" t="s">
        <v>191</v>
      </c>
      <c r="E28" s="115" t="s">
        <v>196</v>
      </c>
      <c r="F28" s="115" t="s">
        <v>203</v>
      </c>
      <c r="G28" s="116">
        <v>33240</v>
      </c>
      <c r="H28" s="116">
        <v>33261</v>
      </c>
      <c r="I28" s="117">
        <f t="shared" si="0"/>
        <v>-5.7534246575342465E-2</v>
      </c>
      <c r="J28" s="118">
        <v>192</v>
      </c>
      <c r="K28" s="118">
        <v>193</v>
      </c>
      <c r="L28" s="282"/>
      <c r="M28" s="283"/>
    </row>
    <row r="29" spans="2:13" ht="51" x14ac:dyDescent="0.2">
      <c r="B29" s="123">
        <v>7</v>
      </c>
      <c r="C29" s="130" t="s">
        <v>150</v>
      </c>
      <c r="D29" s="115" t="s">
        <v>191</v>
      </c>
      <c r="E29" s="130" t="s">
        <v>190</v>
      </c>
      <c r="F29" s="115" t="s">
        <v>204</v>
      </c>
      <c r="G29" s="116">
        <v>33262</v>
      </c>
      <c r="H29" s="116">
        <v>33509</v>
      </c>
      <c r="I29" s="117">
        <f t="shared" si="0"/>
        <v>-0.67671232876712328</v>
      </c>
      <c r="J29" s="118">
        <v>192</v>
      </c>
      <c r="K29" s="118">
        <v>193</v>
      </c>
      <c r="L29" s="282"/>
      <c r="M29" s="283"/>
    </row>
    <row r="30" spans="2:13" ht="63.75" x14ac:dyDescent="0.2">
      <c r="B30" s="123">
        <v>8</v>
      </c>
      <c r="C30" s="130" t="s">
        <v>150</v>
      </c>
      <c r="D30" s="115" t="s">
        <v>191</v>
      </c>
      <c r="E30" s="115" t="s">
        <v>196</v>
      </c>
      <c r="F30" s="115" t="s">
        <v>203</v>
      </c>
      <c r="G30" s="116">
        <v>33510</v>
      </c>
      <c r="H30" s="116">
        <v>33636</v>
      </c>
      <c r="I30" s="117">
        <f t="shared" si="0"/>
        <v>-0.34520547945205482</v>
      </c>
      <c r="J30" s="118">
        <v>192</v>
      </c>
      <c r="K30" s="118">
        <v>193</v>
      </c>
      <c r="L30" s="282"/>
      <c r="M30" s="283"/>
    </row>
    <row r="31" spans="2:13" ht="51" x14ac:dyDescent="0.2">
      <c r="B31" s="123">
        <v>9</v>
      </c>
      <c r="C31" s="130" t="s">
        <v>150</v>
      </c>
      <c r="D31" s="115" t="s">
        <v>191</v>
      </c>
      <c r="E31" s="130" t="s">
        <v>189</v>
      </c>
      <c r="F31" s="115" t="s">
        <v>202</v>
      </c>
      <c r="G31" s="116">
        <v>33637</v>
      </c>
      <c r="H31" s="116">
        <v>34331</v>
      </c>
      <c r="I31" s="117">
        <f t="shared" si="0"/>
        <v>-1.9013698630136986</v>
      </c>
      <c r="J31" s="118">
        <v>192</v>
      </c>
      <c r="K31" s="118">
        <v>193</v>
      </c>
      <c r="L31" s="282"/>
      <c r="M31" s="283"/>
    </row>
    <row r="32" spans="2:13" ht="51" x14ac:dyDescent="0.2">
      <c r="B32" s="123">
        <v>10</v>
      </c>
      <c r="C32" s="130" t="s">
        <v>150</v>
      </c>
      <c r="D32" s="115" t="s">
        <v>191</v>
      </c>
      <c r="E32" s="130" t="s">
        <v>197</v>
      </c>
      <c r="F32" s="115" t="s">
        <v>205</v>
      </c>
      <c r="G32" s="116">
        <v>34332</v>
      </c>
      <c r="H32" s="116">
        <v>34679</v>
      </c>
      <c r="I32" s="117">
        <f t="shared" si="0"/>
        <v>-0.9506849315068493</v>
      </c>
      <c r="J32" s="118">
        <v>192</v>
      </c>
      <c r="K32" s="118">
        <v>193</v>
      </c>
      <c r="L32" s="282"/>
      <c r="M32" s="283"/>
    </row>
    <row r="33" spans="2:13" ht="51" x14ac:dyDescent="0.2">
      <c r="B33" s="123">
        <v>11</v>
      </c>
      <c r="C33" s="130" t="s">
        <v>179</v>
      </c>
      <c r="D33" s="115" t="s">
        <v>191</v>
      </c>
      <c r="E33" s="130" t="s">
        <v>206</v>
      </c>
      <c r="F33" s="115" t="s">
        <v>215</v>
      </c>
      <c r="G33" s="116">
        <v>34680</v>
      </c>
      <c r="H33" s="116">
        <v>34795</v>
      </c>
      <c r="I33" s="117">
        <f t="shared" si="0"/>
        <v>-0.31506849315068491</v>
      </c>
      <c r="J33" s="118">
        <v>192</v>
      </c>
      <c r="K33" s="118">
        <v>193</v>
      </c>
      <c r="L33" s="282"/>
      <c r="M33" s="283"/>
    </row>
    <row r="34" spans="2:13" ht="51" x14ac:dyDescent="0.2">
      <c r="B34" s="123">
        <v>12</v>
      </c>
      <c r="C34" s="130" t="s">
        <v>179</v>
      </c>
      <c r="D34" s="115" t="s">
        <v>207</v>
      </c>
      <c r="E34" s="130" t="s">
        <v>213</v>
      </c>
      <c r="F34" s="115" t="s">
        <v>208</v>
      </c>
      <c r="G34" s="116">
        <v>34796</v>
      </c>
      <c r="H34" s="116">
        <v>34813</v>
      </c>
      <c r="I34" s="128">
        <f t="shared" si="0"/>
        <v>-4.6575342465753428E-2</v>
      </c>
      <c r="J34" s="118">
        <v>192</v>
      </c>
      <c r="K34" s="118">
        <v>193</v>
      </c>
      <c r="L34" s="282"/>
      <c r="M34" s="283"/>
    </row>
    <row r="35" spans="2:13" ht="51" x14ac:dyDescent="0.2">
      <c r="B35" s="123">
        <v>13</v>
      </c>
      <c r="C35" s="130" t="s">
        <v>179</v>
      </c>
      <c r="D35" s="115" t="s">
        <v>191</v>
      </c>
      <c r="E35" s="130" t="s">
        <v>209</v>
      </c>
      <c r="F35" s="115" t="s">
        <v>214</v>
      </c>
      <c r="G35" s="116">
        <v>34911</v>
      </c>
      <c r="H35" s="116">
        <v>36025</v>
      </c>
      <c r="I35" s="117">
        <f t="shared" si="0"/>
        <v>-3.0520547945205481</v>
      </c>
      <c r="J35" s="118">
        <v>192</v>
      </c>
      <c r="K35" s="118">
        <v>193</v>
      </c>
      <c r="L35" s="282"/>
      <c r="M35" s="283"/>
    </row>
    <row r="36" spans="2:13" ht="51" x14ac:dyDescent="0.2">
      <c r="B36" s="123">
        <v>14</v>
      </c>
      <c r="C36" s="130" t="s">
        <v>179</v>
      </c>
      <c r="D36" s="115" t="s">
        <v>207</v>
      </c>
      <c r="E36" s="130" t="s">
        <v>216</v>
      </c>
      <c r="F36" s="115" t="s">
        <v>210</v>
      </c>
      <c r="G36" s="116">
        <v>36026</v>
      </c>
      <c r="H36" s="116">
        <v>36035</v>
      </c>
      <c r="I36" s="128">
        <f t="shared" si="0"/>
        <v>-2.4657534246575342E-2</v>
      </c>
      <c r="J36" s="118">
        <v>192</v>
      </c>
      <c r="K36" s="118">
        <v>193</v>
      </c>
      <c r="L36" s="282"/>
      <c r="M36" s="283"/>
    </row>
    <row r="37" spans="2:13" ht="51" x14ac:dyDescent="0.2">
      <c r="B37" s="123">
        <v>15</v>
      </c>
      <c r="C37" s="130" t="s">
        <v>179</v>
      </c>
      <c r="D37" s="115" t="s">
        <v>191</v>
      </c>
      <c r="E37" s="130" t="s">
        <v>217</v>
      </c>
      <c r="F37" s="115" t="s">
        <v>202</v>
      </c>
      <c r="G37" s="116">
        <v>36036</v>
      </c>
      <c r="H37" s="116">
        <v>36045</v>
      </c>
      <c r="I37" s="128">
        <f t="shared" si="0"/>
        <v>-2.4657534246575342E-2</v>
      </c>
      <c r="J37" s="118">
        <v>192</v>
      </c>
      <c r="K37" s="118">
        <v>193</v>
      </c>
      <c r="L37" s="282"/>
      <c r="M37" s="283"/>
    </row>
    <row r="38" spans="2:13" ht="51" x14ac:dyDescent="0.2">
      <c r="B38" s="123">
        <v>16</v>
      </c>
      <c r="C38" s="130" t="s">
        <v>179</v>
      </c>
      <c r="D38" s="115" t="s">
        <v>218</v>
      </c>
      <c r="E38" s="130" t="s">
        <v>211</v>
      </c>
      <c r="F38" s="115" t="s">
        <v>219</v>
      </c>
      <c r="G38" s="116">
        <v>38626</v>
      </c>
      <c r="H38" s="116">
        <v>38717</v>
      </c>
      <c r="I38" s="117">
        <f t="shared" si="0"/>
        <v>-0.24931506849315069</v>
      </c>
      <c r="J38" s="118">
        <v>205</v>
      </c>
      <c r="K38" s="118">
        <v>205</v>
      </c>
      <c r="L38" s="282"/>
      <c r="M38" s="283"/>
    </row>
    <row r="39" spans="2:13" ht="102.75" thickBot="1" x14ac:dyDescent="0.25">
      <c r="B39" s="124">
        <v>17</v>
      </c>
      <c r="C39" s="132" t="s">
        <v>179</v>
      </c>
      <c r="D39" s="119" t="s">
        <v>220</v>
      </c>
      <c r="E39" s="132" t="s">
        <v>212</v>
      </c>
      <c r="F39" s="119" t="s">
        <v>221</v>
      </c>
      <c r="G39" s="120">
        <v>39373</v>
      </c>
      <c r="H39" s="120">
        <v>40663</v>
      </c>
      <c r="I39" s="121">
        <f t="shared" si="0"/>
        <v>-3.5342465753424657</v>
      </c>
      <c r="J39" s="122">
        <v>197</v>
      </c>
      <c r="K39" s="122">
        <v>197</v>
      </c>
      <c r="L39" s="284"/>
      <c r="M39" s="285"/>
    </row>
    <row r="40" spans="2:13" ht="15" customHeight="1" x14ac:dyDescent="0.2">
      <c r="B40" s="110"/>
      <c r="C40" s="109"/>
      <c r="D40" s="108"/>
      <c r="E40" s="108"/>
      <c r="F40" s="278" t="s">
        <v>312</v>
      </c>
      <c r="G40" s="149"/>
      <c r="H40" s="149"/>
      <c r="I40" s="280">
        <f ca="1">SUM(I23:I40)</f>
        <v>-26.43013698630137</v>
      </c>
      <c r="J40" s="110"/>
      <c r="K40" s="110"/>
    </row>
    <row r="41" spans="2:13" ht="13.5" thickBot="1" x14ac:dyDescent="0.25">
      <c r="F41" s="279"/>
      <c r="G41" s="150"/>
      <c r="H41" s="150"/>
      <c r="I41" s="281"/>
    </row>
    <row r="43" spans="2:13" ht="15.75" x14ac:dyDescent="0.25">
      <c r="B43" s="82" t="s">
        <v>118</v>
      </c>
    </row>
    <row r="44" spans="2:13" ht="13.5" thickBot="1" x14ac:dyDescent="0.25"/>
    <row r="45" spans="2:13" ht="25.5" x14ac:dyDescent="0.2">
      <c r="B45" s="74" t="s">
        <v>108</v>
      </c>
      <c r="C45" s="75" t="s">
        <v>109</v>
      </c>
      <c r="D45" s="75" t="s">
        <v>113</v>
      </c>
      <c r="E45" s="76" t="s">
        <v>110</v>
      </c>
      <c r="F45" s="76" t="s">
        <v>111</v>
      </c>
      <c r="G45" s="75" t="s">
        <v>114</v>
      </c>
      <c r="H45" s="75" t="s">
        <v>115</v>
      </c>
      <c r="I45" s="75" t="s">
        <v>112</v>
      </c>
      <c r="J45" s="75" t="s">
        <v>116</v>
      </c>
      <c r="K45" s="75" t="s">
        <v>117</v>
      </c>
      <c r="L45" s="286" t="s">
        <v>8</v>
      </c>
      <c r="M45" s="287"/>
    </row>
    <row r="46" spans="2:13" ht="51" x14ac:dyDescent="0.2">
      <c r="B46" s="123">
        <v>1</v>
      </c>
      <c r="C46" s="115" t="s">
        <v>178</v>
      </c>
      <c r="D46" s="115" t="s">
        <v>191</v>
      </c>
      <c r="E46" s="115" t="s">
        <v>192</v>
      </c>
      <c r="F46" s="115" t="s">
        <v>198</v>
      </c>
      <c r="G46" s="116">
        <v>27668</v>
      </c>
      <c r="H46" s="116">
        <v>28267</v>
      </c>
      <c r="I46" s="117">
        <f t="shared" ref="I46:I62" si="1">(G46-H46)/365</f>
        <v>-1.6410958904109589</v>
      </c>
      <c r="J46" s="118">
        <v>192</v>
      </c>
      <c r="K46" s="118">
        <v>193</v>
      </c>
      <c r="L46" s="282"/>
      <c r="M46" s="283"/>
    </row>
    <row r="47" spans="2:13" ht="51" x14ac:dyDescent="0.2">
      <c r="B47" s="123">
        <v>2</v>
      </c>
      <c r="C47" s="130" t="s">
        <v>147</v>
      </c>
      <c r="D47" s="115" t="s">
        <v>191</v>
      </c>
      <c r="E47" s="115" t="s">
        <v>193</v>
      </c>
      <c r="F47" s="115" t="s">
        <v>199</v>
      </c>
      <c r="G47" s="116">
        <v>28268</v>
      </c>
      <c r="H47" s="116">
        <v>28702</v>
      </c>
      <c r="I47" s="117">
        <f t="shared" si="1"/>
        <v>-1.189041095890411</v>
      </c>
      <c r="J47" s="118">
        <v>192</v>
      </c>
      <c r="K47" s="118">
        <v>193</v>
      </c>
      <c r="L47" s="282"/>
      <c r="M47" s="283"/>
    </row>
    <row r="48" spans="2:13" ht="51" x14ac:dyDescent="0.2">
      <c r="B48" s="123">
        <v>3</v>
      </c>
      <c r="C48" s="130" t="s">
        <v>147</v>
      </c>
      <c r="D48" s="115" t="s">
        <v>191</v>
      </c>
      <c r="E48" s="115" t="s">
        <v>194</v>
      </c>
      <c r="F48" s="115" t="s">
        <v>200</v>
      </c>
      <c r="G48" s="116">
        <v>28703</v>
      </c>
      <c r="H48" s="116">
        <v>30332</v>
      </c>
      <c r="I48" s="117">
        <f t="shared" si="1"/>
        <v>-4.463013698630137</v>
      </c>
      <c r="J48" s="118">
        <v>192</v>
      </c>
      <c r="K48" s="118">
        <v>193</v>
      </c>
      <c r="L48" s="282"/>
      <c r="M48" s="283"/>
    </row>
    <row r="49" spans="2:13" ht="63.75" x14ac:dyDescent="0.2">
      <c r="B49" s="123">
        <v>4</v>
      </c>
      <c r="C49" s="130" t="s">
        <v>150</v>
      </c>
      <c r="D49" s="115" t="s">
        <v>191</v>
      </c>
      <c r="E49" s="115" t="s">
        <v>195</v>
      </c>
      <c r="F49" s="115" t="s">
        <v>201</v>
      </c>
      <c r="G49" s="116">
        <v>30333</v>
      </c>
      <c r="H49" s="116">
        <v>32035</v>
      </c>
      <c r="I49" s="117">
        <f t="shared" si="1"/>
        <v>-4.6630136986301371</v>
      </c>
      <c r="J49" s="118">
        <v>192</v>
      </c>
      <c r="K49" s="118">
        <v>193</v>
      </c>
      <c r="L49" s="282"/>
      <c r="M49" s="283"/>
    </row>
    <row r="50" spans="2:13" ht="51" x14ac:dyDescent="0.2">
      <c r="B50" s="123">
        <v>5</v>
      </c>
      <c r="C50" s="130" t="s">
        <v>150</v>
      </c>
      <c r="D50" s="115" t="s">
        <v>191</v>
      </c>
      <c r="E50" s="130" t="s">
        <v>189</v>
      </c>
      <c r="F50" s="115" t="s">
        <v>202</v>
      </c>
      <c r="G50" s="116">
        <v>32036</v>
      </c>
      <c r="H50" s="116">
        <v>33239</v>
      </c>
      <c r="I50" s="117">
        <f t="shared" si="1"/>
        <v>-3.2958904109589042</v>
      </c>
      <c r="J50" s="118">
        <v>192</v>
      </c>
      <c r="K50" s="118">
        <v>193</v>
      </c>
      <c r="L50" s="282"/>
      <c r="M50" s="283"/>
    </row>
    <row r="51" spans="2:13" ht="63.75" x14ac:dyDescent="0.2">
      <c r="B51" s="123">
        <v>6</v>
      </c>
      <c r="C51" s="130" t="s">
        <v>150</v>
      </c>
      <c r="D51" s="115" t="s">
        <v>191</v>
      </c>
      <c r="E51" s="115" t="s">
        <v>196</v>
      </c>
      <c r="F51" s="115" t="s">
        <v>203</v>
      </c>
      <c r="G51" s="116">
        <v>33240</v>
      </c>
      <c r="H51" s="116">
        <v>33261</v>
      </c>
      <c r="I51" s="117">
        <f t="shared" si="1"/>
        <v>-5.7534246575342465E-2</v>
      </c>
      <c r="J51" s="118">
        <v>192</v>
      </c>
      <c r="K51" s="118">
        <v>193</v>
      </c>
      <c r="L51" s="282"/>
      <c r="M51" s="283"/>
    </row>
    <row r="52" spans="2:13" ht="51" x14ac:dyDescent="0.2">
      <c r="B52" s="123">
        <v>7</v>
      </c>
      <c r="C52" s="130" t="s">
        <v>150</v>
      </c>
      <c r="D52" s="115" t="s">
        <v>191</v>
      </c>
      <c r="E52" s="130" t="s">
        <v>190</v>
      </c>
      <c r="F52" s="115" t="s">
        <v>204</v>
      </c>
      <c r="G52" s="116">
        <v>33262</v>
      </c>
      <c r="H52" s="116">
        <v>33509</v>
      </c>
      <c r="I52" s="117">
        <f t="shared" si="1"/>
        <v>-0.67671232876712328</v>
      </c>
      <c r="J52" s="118">
        <v>192</v>
      </c>
      <c r="K52" s="118">
        <v>193</v>
      </c>
      <c r="L52" s="282"/>
      <c r="M52" s="283"/>
    </row>
    <row r="53" spans="2:13" ht="63.75" x14ac:dyDescent="0.2">
      <c r="B53" s="123">
        <v>8</v>
      </c>
      <c r="C53" s="130" t="s">
        <v>150</v>
      </c>
      <c r="D53" s="115" t="s">
        <v>191</v>
      </c>
      <c r="E53" s="115" t="s">
        <v>196</v>
      </c>
      <c r="F53" s="115" t="s">
        <v>203</v>
      </c>
      <c r="G53" s="116">
        <v>33510</v>
      </c>
      <c r="H53" s="116">
        <v>33636</v>
      </c>
      <c r="I53" s="117">
        <f t="shared" si="1"/>
        <v>-0.34520547945205482</v>
      </c>
      <c r="J53" s="118">
        <v>192</v>
      </c>
      <c r="K53" s="118">
        <v>193</v>
      </c>
      <c r="L53" s="282"/>
      <c r="M53" s="283"/>
    </row>
    <row r="54" spans="2:13" ht="51" x14ac:dyDescent="0.2">
      <c r="B54" s="123">
        <v>9</v>
      </c>
      <c r="C54" s="130" t="s">
        <v>150</v>
      </c>
      <c r="D54" s="115" t="s">
        <v>191</v>
      </c>
      <c r="E54" s="130" t="s">
        <v>189</v>
      </c>
      <c r="F54" s="115" t="s">
        <v>202</v>
      </c>
      <c r="G54" s="116">
        <v>33637</v>
      </c>
      <c r="H54" s="116">
        <v>34331</v>
      </c>
      <c r="I54" s="117">
        <f t="shared" si="1"/>
        <v>-1.9013698630136986</v>
      </c>
      <c r="J54" s="118">
        <v>192</v>
      </c>
      <c r="K54" s="118">
        <v>193</v>
      </c>
      <c r="L54" s="282"/>
      <c r="M54" s="283"/>
    </row>
    <row r="55" spans="2:13" ht="51" x14ac:dyDescent="0.2">
      <c r="B55" s="123">
        <v>10</v>
      </c>
      <c r="C55" s="130" t="s">
        <v>150</v>
      </c>
      <c r="D55" s="115" t="s">
        <v>191</v>
      </c>
      <c r="E55" s="130" t="s">
        <v>197</v>
      </c>
      <c r="F55" s="115" t="s">
        <v>205</v>
      </c>
      <c r="G55" s="116">
        <v>34332</v>
      </c>
      <c r="H55" s="116">
        <v>34679</v>
      </c>
      <c r="I55" s="117">
        <f t="shared" si="1"/>
        <v>-0.9506849315068493</v>
      </c>
      <c r="J55" s="118">
        <v>192</v>
      </c>
      <c r="K55" s="118">
        <v>193</v>
      </c>
      <c r="L55" s="282"/>
      <c r="M55" s="283"/>
    </row>
    <row r="56" spans="2:13" ht="51" x14ac:dyDescent="0.2">
      <c r="B56" s="123">
        <v>11</v>
      </c>
      <c r="C56" s="130" t="s">
        <v>179</v>
      </c>
      <c r="D56" s="115" t="s">
        <v>191</v>
      </c>
      <c r="E56" s="130" t="s">
        <v>206</v>
      </c>
      <c r="F56" s="115" t="s">
        <v>215</v>
      </c>
      <c r="G56" s="116">
        <v>34680</v>
      </c>
      <c r="H56" s="116">
        <v>34795</v>
      </c>
      <c r="I56" s="117">
        <f t="shared" si="1"/>
        <v>-0.31506849315068491</v>
      </c>
      <c r="J56" s="118">
        <v>192</v>
      </c>
      <c r="K56" s="118">
        <v>193</v>
      </c>
      <c r="L56" s="282"/>
      <c r="M56" s="283"/>
    </row>
    <row r="57" spans="2:13" ht="51" x14ac:dyDescent="0.2">
      <c r="B57" s="123">
        <v>12</v>
      </c>
      <c r="C57" s="130" t="s">
        <v>179</v>
      </c>
      <c r="D57" s="115" t="s">
        <v>207</v>
      </c>
      <c r="E57" s="130" t="s">
        <v>213</v>
      </c>
      <c r="F57" s="115" t="s">
        <v>208</v>
      </c>
      <c r="G57" s="116">
        <v>34796</v>
      </c>
      <c r="H57" s="116">
        <v>34813</v>
      </c>
      <c r="I57" s="128">
        <f t="shared" si="1"/>
        <v>-4.6575342465753428E-2</v>
      </c>
      <c r="J57" s="118">
        <v>192</v>
      </c>
      <c r="K57" s="118">
        <v>193</v>
      </c>
      <c r="L57" s="282"/>
      <c r="M57" s="283"/>
    </row>
    <row r="58" spans="2:13" ht="51" x14ac:dyDescent="0.2">
      <c r="B58" s="123">
        <v>13</v>
      </c>
      <c r="C58" s="130" t="s">
        <v>179</v>
      </c>
      <c r="D58" s="115" t="s">
        <v>191</v>
      </c>
      <c r="E58" s="130" t="s">
        <v>209</v>
      </c>
      <c r="F58" s="115" t="s">
        <v>214</v>
      </c>
      <c r="G58" s="116">
        <v>34911</v>
      </c>
      <c r="H58" s="116">
        <v>36025</v>
      </c>
      <c r="I58" s="117">
        <f t="shared" si="1"/>
        <v>-3.0520547945205481</v>
      </c>
      <c r="J58" s="118">
        <v>192</v>
      </c>
      <c r="K58" s="118">
        <v>193</v>
      </c>
      <c r="L58" s="282"/>
      <c r="M58" s="283"/>
    </row>
    <row r="59" spans="2:13" ht="51" x14ac:dyDescent="0.2">
      <c r="B59" s="123">
        <v>14</v>
      </c>
      <c r="C59" s="130" t="s">
        <v>179</v>
      </c>
      <c r="D59" s="115" t="s">
        <v>207</v>
      </c>
      <c r="E59" s="130" t="s">
        <v>216</v>
      </c>
      <c r="F59" s="115" t="s">
        <v>210</v>
      </c>
      <c r="G59" s="116">
        <v>36026</v>
      </c>
      <c r="H59" s="116">
        <v>36035</v>
      </c>
      <c r="I59" s="128">
        <f t="shared" si="1"/>
        <v>-2.4657534246575342E-2</v>
      </c>
      <c r="J59" s="118">
        <v>192</v>
      </c>
      <c r="K59" s="118">
        <v>193</v>
      </c>
      <c r="L59" s="282"/>
      <c r="M59" s="283"/>
    </row>
    <row r="60" spans="2:13" ht="51" x14ac:dyDescent="0.2">
      <c r="B60" s="123">
        <v>15</v>
      </c>
      <c r="C60" s="130" t="s">
        <v>179</v>
      </c>
      <c r="D60" s="115" t="s">
        <v>191</v>
      </c>
      <c r="E60" s="130" t="s">
        <v>217</v>
      </c>
      <c r="F60" s="115" t="s">
        <v>202</v>
      </c>
      <c r="G60" s="116">
        <v>36036</v>
      </c>
      <c r="H60" s="116">
        <v>36045</v>
      </c>
      <c r="I60" s="128">
        <f t="shared" si="1"/>
        <v>-2.4657534246575342E-2</v>
      </c>
      <c r="J60" s="118">
        <v>192</v>
      </c>
      <c r="K60" s="118">
        <v>193</v>
      </c>
      <c r="L60" s="282"/>
      <c r="M60" s="283"/>
    </row>
    <row r="61" spans="2:13" ht="51" x14ac:dyDescent="0.2">
      <c r="B61" s="123">
        <v>16</v>
      </c>
      <c r="C61" s="130" t="s">
        <v>179</v>
      </c>
      <c r="D61" s="115" t="s">
        <v>218</v>
      </c>
      <c r="E61" s="130" t="s">
        <v>211</v>
      </c>
      <c r="F61" s="115" t="s">
        <v>219</v>
      </c>
      <c r="G61" s="116">
        <v>38626</v>
      </c>
      <c r="H61" s="116">
        <v>38717</v>
      </c>
      <c r="I61" s="117">
        <f t="shared" si="1"/>
        <v>-0.24931506849315069</v>
      </c>
      <c r="J61" s="118">
        <v>205</v>
      </c>
      <c r="K61" s="118">
        <v>205</v>
      </c>
      <c r="L61" s="282"/>
      <c r="M61" s="283"/>
    </row>
    <row r="62" spans="2:13" ht="102.75" thickBot="1" x14ac:dyDescent="0.25">
      <c r="B62" s="124">
        <v>17</v>
      </c>
      <c r="C62" s="132" t="s">
        <v>179</v>
      </c>
      <c r="D62" s="119" t="s">
        <v>220</v>
      </c>
      <c r="E62" s="132" t="s">
        <v>212</v>
      </c>
      <c r="F62" s="119" t="s">
        <v>221</v>
      </c>
      <c r="G62" s="120">
        <v>39373</v>
      </c>
      <c r="H62" s="120">
        <v>40663</v>
      </c>
      <c r="I62" s="121">
        <f t="shared" si="1"/>
        <v>-3.5342465753424657</v>
      </c>
      <c r="J62" s="122">
        <v>197</v>
      </c>
      <c r="K62" s="122">
        <v>197</v>
      </c>
      <c r="L62" s="284"/>
      <c r="M62" s="285"/>
    </row>
    <row r="63" spans="2:13" ht="15" customHeight="1" x14ac:dyDescent="0.2">
      <c r="F63" s="278" t="s">
        <v>312</v>
      </c>
      <c r="G63" s="151"/>
      <c r="H63" s="151"/>
      <c r="I63" s="280">
        <f ca="1">SUM(I46:I63)</f>
        <v>-26.43013698630137</v>
      </c>
    </row>
    <row r="64" spans="2:13" ht="13.5" thickBot="1" x14ac:dyDescent="0.25">
      <c r="F64" s="279"/>
      <c r="G64" s="150"/>
      <c r="H64" s="150"/>
      <c r="I64" s="281"/>
    </row>
  </sheetData>
  <mergeCells count="76">
    <mergeCell ref="H15:I15"/>
    <mergeCell ref="J15:K15"/>
    <mergeCell ref="B17:D17"/>
    <mergeCell ref="E17:G17"/>
    <mergeCell ref="H17:I17"/>
    <mergeCell ref="J17:K17"/>
    <mergeCell ref="B16:D16"/>
    <mergeCell ref="E16:G16"/>
    <mergeCell ref="H16:I16"/>
    <mergeCell ref="J16:K16"/>
    <mergeCell ref="B3:D3"/>
    <mergeCell ref="E3:K3"/>
    <mergeCell ref="B4:D4"/>
    <mergeCell ref="E4:K4"/>
    <mergeCell ref="B8:M8"/>
    <mergeCell ref="B9:D9"/>
    <mergeCell ref="E9:G9"/>
    <mergeCell ref="H9:I9"/>
    <mergeCell ref="J9:K9"/>
    <mergeCell ref="L15:M15"/>
    <mergeCell ref="B14:M14"/>
    <mergeCell ref="B10:D10"/>
    <mergeCell ref="E10:G10"/>
    <mergeCell ref="H10:I10"/>
    <mergeCell ref="J10:K10"/>
    <mergeCell ref="B11:D11"/>
    <mergeCell ref="E11:G11"/>
    <mergeCell ref="H11:I11"/>
    <mergeCell ref="J11:K11"/>
    <mergeCell ref="B15:D15"/>
    <mergeCell ref="E15:G15"/>
    <mergeCell ref="L16:M16"/>
    <mergeCell ref="L17:M17"/>
    <mergeCell ref="L9:M9"/>
    <mergeCell ref="L10:M10"/>
    <mergeCell ref="L11:M1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48:M48"/>
    <mergeCell ref="L49:M49"/>
    <mergeCell ref="L50:M50"/>
    <mergeCell ref="L51:M51"/>
    <mergeCell ref="L37:M37"/>
    <mergeCell ref="L38:M38"/>
    <mergeCell ref="L39:M39"/>
    <mergeCell ref="L45:M45"/>
    <mergeCell ref="L46:M46"/>
    <mergeCell ref="F40:F41"/>
    <mergeCell ref="I40:I41"/>
    <mergeCell ref="F63:F64"/>
    <mergeCell ref="I63:I64"/>
    <mergeCell ref="L62:M62"/>
    <mergeCell ref="L57:M57"/>
    <mergeCell ref="L58:M58"/>
    <mergeCell ref="L59:M59"/>
    <mergeCell ref="L60:M60"/>
    <mergeCell ref="L61:M61"/>
    <mergeCell ref="L52:M52"/>
    <mergeCell ref="L53:M53"/>
    <mergeCell ref="L54:M54"/>
    <mergeCell ref="L55:M55"/>
    <mergeCell ref="L56:M56"/>
    <mergeCell ref="L47:M47"/>
  </mergeCell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
  <sheetViews>
    <sheetView topLeftCell="A37" zoomScale="85" zoomScaleNormal="85" workbookViewId="0">
      <selection activeCell="I43" sqref="I43"/>
    </sheetView>
  </sheetViews>
  <sheetFormatPr baseColWidth="10" defaultRowHeight="12.75" x14ac:dyDescent="0.2"/>
  <cols>
    <col min="1" max="1" width="3.140625" style="35" customWidth="1"/>
    <col min="2" max="3" width="14.7109375" style="35" customWidth="1"/>
    <col min="4" max="4" width="20.85546875" style="35" customWidth="1"/>
    <col min="5" max="5" width="30" style="35" customWidth="1"/>
    <col min="6" max="6" width="30.28515625" style="35" customWidth="1"/>
    <col min="7" max="11" width="14.7109375" style="35" customWidth="1"/>
    <col min="12" max="13" width="13.7109375" style="35" customWidth="1"/>
    <col min="14" max="16384" width="11.42578125" style="35"/>
  </cols>
  <sheetData>
    <row r="2" spans="2:13" ht="13.5" thickBot="1" x14ac:dyDescent="0.25"/>
    <row r="3" spans="2:13" ht="15.75" customHeight="1" x14ac:dyDescent="0.2">
      <c r="B3" s="297" t="s">
        <v>98</v>
      </c>
      <c r="C3" s="298"/>
      <c r="D3" s="298"/>
      <c r="E3" s="315" t="s">
        <v>253</v>
      </c>
      <c r="F3" s="315"/>
      <c r="G3" s="315"/>
      <c r="H3" s="315"/>
      <c r="I3" s="315"/>
      <c r="J3" s="316"/>
      <c r="K3" s="317"/>
    </row>
    <row r="4" spans="2:13" ht="15.75" customHeight="1" thickBot="1" x14ac:dyDescent="0.25">
      <c r="B4" s="299" t="s">
        <v>99</v>
      </c>
      <c r="C4" s="300"/>
      <c r="D4" s="300"/>
      <c r="E4" s="295" t="s">
        <v>254</v>
      </c>
      <c r="F4" s="295"/>
      <c r="G4" s="295"/>
      <c r="H4" s="295"/>
      <c r="I4" s="295"/>
      <c r="J4" s="305"/>
      <c r="K4" s="306"/>
    </row>
    <row r="6" spans="2:13" ht="15.75" x14ac:dyDescent="0.25">
      <c r="B6" s="82" t="s">
        <v>106</v>
      </c>
    </row>
    <row r="7" spans="2:13" ht="13.5" thickBot="1" x14ac:dyDescent="0.25"/>
    <row r="8" spans="2:13" x14ac:dyDescent="0.2">
      <c r="B8" s="194" t="s">
        <v>103</v>
      </c>
      <c r="C8" s="195"/>
      <c r="D8" s="195"/>
      <c r="E8" s="195"/>
      <c r="F8" s="195"/>
      <c r="G8" s="195"/>
      <c r="H8" s="195"/>
      <c r="I8" s="195"/>
      <c r="J8" s="195"/>
      <c r="K8" s="195"/>
      <c r="L8" s="195"/>
      <c r="M8" s="196"/>
    </row>
    <row r="9" spans="2:13" ht="30.75" customHeight="1" x14ac:dyDescent="0.2">
      <c r="B9" s="301" t="s">
        <v>100</v>
      </c>
      <c r="C9" s="290"/>
      <c r="D9" s="290"/>
      <c r="E9" s="290" t="s">
        <v>101</v>
      </c>
      <c r="F9" s="290"/>
      <c r="G9" s="290"/>
      <c r="H9" s="198" t="s">
        <v>102</v>
      </c>
      <c r="I9" s="198"/>
      <c r="J9" s="290" t="s">
        <v>0</v>
      </c>
      <c r="K9" s="290"/>
      <c r="L9" s="290" t="s">
        <v>8</v>
      </c>
      <c r="M9" s="291"/>
    </row>
    <row r="10" spans="2:13" x14ac:dyDescent="0.2">
      <c r="B10" s="323" t="s">
        <v>225</v>
      </c>
      <c r="C10" s="311"/>
      <c r="D10" s="311"/>
      <c r="E10" s="311" t="s">
        <v>224</v>
      </c>
      <c r="F10" s="311"/>
      <c r="G10" s="311"/>
      <c r="H10" s="312">
        <v>27369</v>
      </c>
      <c r="I10" s="311"/>
      <c r="J10" s="311">
        <v>216</v>
      </c>
      <c r="K10" s="311"/>
      <c r="L10" s="282"/>
      <c r="M10" s="283"/>
    </row>
    <row r="11" spans="2:13" x14ac:dyDescent="0.2">
      <c r="B11" s="322"/>
      <c r="C11" s="282"/>
      <c r="D11" s="282"/>
      <c r="E11" s="282"/>
      <c r="F11" s="282"/>
      <c r="G11" s="282"/>
      <c r="H11" s="282"/>
      <c r="I11" s="282"/>
      <c r="J11" s="282"/>
      <c r="K11" s="282"/>
      <c r="L11" s="282"/>
      <c r="M11" s="283"/>
    </row>
    <row r="12" spans="2:13" x14ac:dyDescent="0.2">
      <c r="B12" s="322"/>
      <c r="C12" s="282"/>
      <c r="D12" s="282"/>
      <c r="E12" s="282"/>
      <c r="F12" s="282"/>
      <c r="G12" s="282"/>
      <c r="H12" s="282"/>
      <c r="I12" s="282"/>
      <c r="J12" s="282"/>
      <c r="K12" s="282"/>
      <c r="L12" s="282"/>
      <c r="M12" s="283"/>
    </row>
    <row r="13" spans="2:13" ht="15.75" customHeight="1" thickBot="1" x14ac:dyDescent="0.25">
      <c r="B13" s="321"/>
      <c r="C13" s="284"/>
      <c r="D13" s="284"/>
      <c r="E13" s="284"/>
      <c r="F13" s="284"/>
      <c r="G13" s="284"/>
      <c r="H13" s="284"/>
      <c r="I13" s="284"/>
      <c r="J13" s="284"/>
      <c r="K13" s="284"/>
      <c r="L13" s="284"/>
      <c r="M13" s="285"/>
    </row>
    <row r="15" spans="2:13" ht="13.5" thickBot="1" x14ac:dyDescent="0.25"/>
    <row r="16" spans="2:13" ht="15" customHeight="1" x14ac:dyDescent="0.2">
      <c r="B16" s="194" t="s">
        <v>104</v>
      </c>
      <c r="C16" s="195"/>
      <c r="D16" s="195"/>
      <c r="E16" s="195"/>
      <c r="F16" s="195"/>
      <c r="G16" s="195"/>
      <c r="H16" s="195"/>
      <c r="I16" s="195"/>
      <c r="J16" s="195"/>
      <c r="K16" s="195"/>
      <c r="L16" s="195"/>
      <c r="M16" s="196"/>
    </row>
    <row r="17" spans="2:13" ht="30.75" customHeight="1" x14ac:dyDescent="0.2">
      <c r="B17" s="301" t="s">
        <v>100</v>
      </c>
      <c r="C17" s="290"/>
      <c r="D17" s="290"/>
      <c r="E17" s="198" t="s">
        <v>105</v>
      </c>
      <c r="F17" s="198"/>
      <c r="G17" s="198"/>
      <c r="H17" s="198" t="s">
        <v>102</v>
      </c>
      <c r="I17" s="198"/>
      <c r="J17" s="290" t="s">
        <v>0</v>
      </c>
      <c r="K17" s="290"/>
      <c r="L17" s="290" t="s">
        <v>8</v>
      </c>
      <c r="M17" s="291"/>
    </row>
    <row r="18" spans="2:13" x14ac:dyDescent="0.2">
      <c r="B18" s="323" t="s">
        <v>226</v>
      </c>
      <c r="C18" s="311"/>
      <c r="D18" s="311"/>
      <c r="E18" s="324" t="s">
        <v>227</v>
      </c>
      <c r="F18" s="311"/>
      <c r="G18" s="311"/>
      <c r="H18" s="312">
        <v>34779</v>
      </c>
      <c r="I18" s="311"/>
      <c r="J18" s="311">
        <v>217</v>
      </c>
      <c r="K18" s="311"/>
      <c r="L18" s="282"/>
      <c r="M18" s="283"/>
    </row>
    <row r="19" spans="2:13" x14ac:dyDescent="0.2">
      <c r="B19" s="322"/>
      <c r="C19" s="282"/>
      <c r="D19" s="282"/>
      <c r="E19" s="282"/>
      <c r="F19" s="282"/>
      <c r="G19" s="282"/>
      <c r="H19" s="282"/>
      <c r="I19" s="282"/>
      <c r="J19" s="282"/>
      <c r="K19" s="282"/>
      <c r="L19" s="282"/>
      <c r="M19" s="283"/>
    </row>
    <row r="20" spans="2:13" x14ac:dyDescent="0.2">
      <c r="B20" s="322"/>
      <c r="C20" s="282"/>
      <c r="D20" s="282"/>
      <c r="E20" s="282"/>
      <c r="F20" s="282"/>
      <c r="G20" s="282"/>
      <c r="H20" s="282"/>
      <c r="I20" s="282"/>
      <c r="J20" s="282"/>
      <c r="K20" s="282"/>
      <c r="L20" s="282"/>
      <c r="M20" s="283"/>
    </row>
    <row r="21" spans="2:13" ht="13.5" thickBot="1" x14ac:dyDescent="0.25">
      <c r="B21" s="321"/>
      <c r="C21" s="284"/>
      <c r="D21" s="284"/>
      <c r="E21" s="284"/>
      <c r="F21" s="284"/>
      <c r="G21" s="284"/>
      <c r="H21" s="284"/>
      <c r="I21" s="284"/>
      <c r="J21" s="284"/>
      <c r="K21" s="284"/>
      <c r="L21" s="284"/>
      <c r="M21" s="285"/>
    </row>
    <row r="24" spans="2:13" ht="15.75" x14ac:dyDescent="0.25">
      <c r="B24" s="82" t="s">
        <v>107</v>
      </c>
    </row>
    <row r="25" spans="2:13" ht="13.5" thickBot="1" x14ac:dyDescent="0.25"/>
    <row r="26" spans="2:13" ht="25.5" x14ac:dyDescent="0.2">
      <c r="B26" s="74" t="s">
        <v>108</v>
      </c>
      <c r="C26" s="75" t="s">
        <v>109</v>
      </c>
      <c r="D26" s="75" t="s">
        <v>113</v>
      </c>
      <c r="E26" s="76" t="s">
        <v>110</v>
      </c>
      <c r="F26" s="76" t="s">
        <v>111</v>
      </c>
      <c r="G26" s="75" t="s">
        <v>114</v>
      </c>
      <c r="H26" s="75" t="s">
        <v>115</v>
      </c>
      <c r="I26" s="75" t="s">
        <v>112</v>
      </c>
      <c r="J26" s="75" t="s">
        <v>116</v>
      </c>
      <c r="K26" s="75" t="s">
        <v>117</v>
      </c>
      <c r="L26" s="286" t="s">
        <v>8</v>
      </c>
      <c r="M26" s="287"/>
    </row>
    <row r="27" spans="2:13" ht="38.25" x14ac:dyDescent="0.2">
      <c r="B27" s="123">
        <v>1</v>
      </c>
      <c r="C27" s="145" t="s">
        <v>178</v>
      </c>
      <c r="D27" s="115" t="s">
        <v>238</v>
      </c>
      <c r="E27" s="115" t="s">
        <v>228</v>
      </c>
      <c r="F27" s="115" t="s">
        <v>241</v>
      </c>
      <c r="G27" s="116">
        <v>27449</v>
      </c>
      <c r="H27" s="116">
        <v>27813</v>
      </c>
      <c r="I27" s="117">
        <f>(G27-H27)/365</f>
        <v>-0.99726027397260275</v>
      </c>
      <c r="J27" s="118">
        <v>211</v>
      </c>
      <c r="K27" s="118">
        <v>212</v>
      </c>
      <c r="L27" s="319" t="s">
        <v>309</v>
      </c>
      <c r="M27" s="320"/>
    </row>
    <row r="28" spans="2:13" ht="153" x14ac:dyDescent="0.2">
      <c r="B28" s="123">
        <v>2</v>
      </c>
      <c r="C28" s="145" t="s">
        <v>178</v>
      </c>
      <c r="D28" s="115" t="s">
        <v>238</v>
      </c>
      <c r="E28" s="115" t="s">
        <v>229</v>
      </c>
      <c r="F28" s="115" t="s">
        <v>242</v>
      </c>
      <c r="G28" s="116">
        <v>27814</v>
      </c>
      <c r="H28" s="116">
        <v>29274</v>
      </c>
      <c r="I28" s="117">
        <f t="shared" ref="I28:I35" si="0">(G28-H28)/365</f>
        <v>-4</v>
      </c>
      <c r="J28" s="118">
        <v>211</v>
      </c>
      <c r="K28" s="118">
        <v>212</v>
      </c>
      <c r="L28" s="319"/>
      <c r="M28" s="320"/>
    </row>
    <row r="29" spans="2:13" ht="76.5" x14ac:dyDescent="0.2">
      <c r="B29" s="123">
        <v>3</v>
      </c>
      <c r="C29" s="136" t="s">
        <v>178</v>
      </c>
      <c r="D29" s="115" t="s">
        <v>238</v>
      </c>
      <c r="E29" s="115" t="s">
        <v>230</v>
      </c>
      <c r="F29" s="115" t="s">
        <v>243</v>
      </c>
      <c r="G29" s="116">
        <v>29275</v>
      </c>
      <c r="H29" s="116">
        <v>31831</v>
      </c>
      <c r="I29" s="117">
        <f t="shared" si="0"/>
        <v>-7.0027397260273974</v>
      </c>
      <c r="J29" s="118">
        <v>211</v>
      </c>
      <c r="K29" s="118">
        <v>212</v>
      </c>
      <c r="L29" s="319"/>
      <c r="M29" s="320"/>
    </row>
    <row r="30" spans="2:13" ht="76.5" x14ac:dyDescent="0.2">
      <c r="B30" s="123">
        <v>4</v>
      </c>
      <c r="C30" s="136" t="s">
        <v>178</v>
      </c>
      <c r="D30" s="115" t="s">
        <v>238</v>
      </c>
      <c r="E30" s="115" t="s">
        <v>231</v>
      </c>
      <c r="F30" s="115" t="s">
        <v>243</v>
      </c>
      <c r="G30" s="116">
        <v>31832</v>
      </c>
      <c r="H30" s="116">
        <v>33657</v>
      </c>
      <c r="I30" s="117">
        <f t="shared" si="0"/>
        <v>-5</v>
      </c>
      <c r="J30" s="118">
        <v>211</v>
      </c>
      <c r="K30" s="118">
        <v>212</v>
      </c>
      <c r="L30" s="319"/>
      <c r="M30" s="320"/>
    </row>
    <row r="31" spans="2:13" ht="63.75" x14ac:dyDescent="0.2">
      <c r="B31" s="123">
        <v>5</v>
      </c>
      <c r="C31" s="136" t="s">
        <v>178</v>
      </c>
      <c r="D31" s="115" t="s">
        <v>238</v>
      </c>
      <c r="E31" s="115" t="s">
        <v>231</v>
      </c>
      <c r="F31" s="115" t="s">
        <v>232</v>
      </c>
      <c r="G31" s="116">
        <v>33658</v>
      </c>
      <c r="H31" s="116">
        <v>35185</v>
      </c>
      <c r="I31" s="117">
        <f t="shared" si="0"/>
        <v>-4.183561643835616</v>
      </c>
      <c r="J31" s="118">
        <v>211</v>
      </c>
      <c r="K31" s="118">
        <v>212</v>
      </c>
      <c r="L31" s="319"/>
      <c r="M31" s="320"/>
    </row>
    <row r="32" spans="2:13" ht="102" x14ac:dyDescent="0.2">
      <c r="B32" s="123">
        <v>6</v>
      </c>
      <c r="C32" s="136" t="s">
        <v>178</v>
      </c>
      <c r="D32" s="115" t="s">
        <v>238</v>
      </c>
      <c r="E32" s="115" t="s">
        <v>233</v>
      </c>
      <c r="F32" s="115" t="s">
        <v>244</v>
      </c>
      <c r="G32" s="116">
        <v>35186</v>
      </c>
      <c r="H32" s="116">
        <v>36160</v>
      </c>
      <c r="I32" s="117">
        <f t="shared" si="0"/>
        <v>-2.6684931506849314</v>
      </c>
      <c r="J32" s="118">
        <v>211</v>
      </c>
      <c r="K32" s="118">
        <v>212</v>
      </c>
      <c r="L32" s="319"/>
      <c r="M32" s="320"/>
    </row>
    <row r="33" spans="2:13" ht="38.25" x14ac:dyDescent="0.2">
      <c r="B33" s="123">
        <v>7</v>
      </c>
      <c r="C33" s="136" t="s">
        <v>178</v>
      </c>
      <c r="D33" s="115" t="s">
        <v>238</v>
      </c>
      <c r="E33" s="115" t="s">
        <v>233</v>
      </c>
      <c r="F33" s="115" t="s">
        <v>234</v>
      </c>
      <c r="G33" s="116">
        <v>36161</v>
      </c>
      <c r="H33" s="116">
        <v>36662</v>
      </c>
      <c r="I33" s="117">
        <f t="shared" si="0"/>
        <v>-1.3726027397260274</v>
      </c>
      <c r="J33" s="118">
        <v>211</v>
      </c>
      <c r="K33" s="118">
        <v>212</v>
      </c>
      <c r="L33" s="319"/>
      <c r="M33" s="320"/>
    </row>
    <row r="34" spans="2:13" ht="255" x14ac:dyDescent="0.2">
      <c r="B34" s="123">
        <v>8</v>
      </c>
      <c r="C34" s="136" t="s">
        <v>178</v>
      </c>
      <c r="D34" s="115" t="s">
        <v>235</v>
      </c>
      <c r="E34" s="115" t="s">
        <v>250</v>
      </c>
      <c r="F34" s="115" t="s">
        <v>245</v>
      </c>
      <c r="G34" s="116">
        <v>37834</v>
      </c>
      <c r="H34" s="116">
        <v>37955</v>
      </c>
      <c r="I34" s="117">
        <f t="shared" si="0"/>
        <v>-0.33150684931506852</v>
      </c>
      <c r="J34" s="118">
        <v>218</v>
      </c>
      <c r="K34" s="118">
        <v>218</v>
      </c>
      <c r="L34" s="282"/>
      <c r="M34" s="283"/>
    </row>
    <row r="35" spans="2:13" ht="216.75" x14ac:dyDescent="0.2">
      <c r="B35" s="123">
        <v>9</v>
      </c>
      <c r="C35" s="136" t="s">
        <v>178</v>
      </c>
      <c r="D35" s="115" t="s">
        <v>235</v>
      </c>
      <c r="E35" s="115" t="s">
        <v>250</v>
      </c>
      <c r="F35" s="115" t="s">
        <v>246</v>
      </c>
      <c r="G35" s="116">
        <v>37996</v>
      </c>
      <c r="H35" s="116">
        <v>38077</v>
      </c>
      <c r="I35" s="117">
        <f t="shared" si="0"/>
        <v>-0.22191780821917809</v>
      </c>
      <c r="J35" s="118">
        <v>218</v>
      </c>
      <c r="K35" s="118">
        <v>218</v>
      </c>
      <c r="L35" s="282"/>
      <c r="M35" s="283"/>
    </row>
    <row r="36" spans="2:13" ht="76.5" x14ac:dyDescent="0.2">
      <c r="B36" s="123">
        <v>10</v>
      </c>
      <c r="C36" s="136" t="s">
        <v>178</v>
      </c>
      <c r="D36" s="115" t="s">
        <v>239</v>
      </c>
      <c r="E36" s="115" t="s">
        <v>236</v>
      </c>
      <c r="F36" s="115" t="s">
        <v>247</v>
      </c>
      <c r="G36" s="116">
        <v>37988</v>
      </c>
      <c r="H36" s="116">
        <v>40543</v>
      </c>
      <c r="I36" s="117">
        <f>(G36-H36)/365</f>
        <v>-7</v>
      </c>
      <c r="J36" s="118">
        <v>219</v>
      </c>
      <c r="K36" s="118">
        <v>220</v>
      </c>
      <c r="L36" s="282"/>
      <c r="M36" s="283"/>
    </row>
    <row r="37" spans="2:13" ht="165.75" x14ac:dyDescent="0.2">
      <c r="B37" s="123">
        <v>11</v>
      </c>
      <c r="C37" s="136" t="s">
        <v>178</v>
      </c>
      <c r="D37" s="115" t="s">
        <v>240</v>
      </c>
      <c r="E37" s="115" t="s">
        <v>251</v>
      </c>
      <c r="F37" s="115" t="s">
        <v>248</v>
      </c>
      <c r="G37" s="116">
        <v>40940</v>
      </c>
      <c r="H37" s="116">
        <v>41379</v>
      </c>
      <c r="I37" s="117">
        <f>(G37-H37)/365</f>
        <v>-1.2027397260273973</v>
      </c>
      <c r="J37" s="118">
        <v>221</v>
      </c>
      <c r="K37" s="118">
        <v>221</v>
      </c>
      <c r="L37" s="282"/>
      <c r="M37" s="283"/>
    </row>
    <row r="38" spans="2:13" ht="115.5" thickBot="1" x14ac:dyDescent="0.25">
      <c r="B38" s="124">
        <v>12</v>
      </c>
      <c r="C38" s="119" t="s">
        <v>178</v>
      </c>
      <c r="D38" s="119" t="s">
        <v>240</v>
      </c>
      <c r="E38" s="119" t="s">
        <v>251</v>
      </c>
      <c r="F38" s="119" t="s">
        <v>249</v>
      </c>
      <c r="G38" s="120">
        <v>41426</v>
      </c>
      <c r="H38" s="120">
        <v>41789</v>
      </c>
      <c r="I38" s="121">
        <f>(G38-H38)/365</f>
        <v>-0.9945205479452055</v>
      </c>
      <c r="J38" s="122">
        <v>222</v>
      </c>
      <c r="K38" s="122">
        <v>222</v>
      </c>
      <c r="L38" s="284"/>
      <c r="M38" s="285"/>
    </row>
    <row r="39" spans="2:13" ht="15" customHeight="1" x14ac:dyDescent="0.2">
      <c r="F39" s="278" t="s">
        <v>312</v>
      </c>
      <c r="G39" s="151"/>
      <c r="H39" s="151"/>
      <c r="I39" s="280">
        <f ca="1">SUM(I27:I39)</f>
        <v>-34.975342465753428</v>
      </c>
    </row>
    <row r="40" spans="2:13" ht="13.5" thickBot="1" x14ac:dyDescent="0.25">
      <c r="F40" s="279"/>
      <c r="G40" s="150"/>
      <c r="H40" s="150"/>
      <c r="I40" s="281"/>
    </row>
  </sheetData>
  <mergeCells count="65">
    <mergeCell ref="B11:D11"/>
    <mergeCell ref="E11:G11"/>
    <mergeCell ref="H11:I11"/>
    <mergeCell ref="J11:K11"/>
    <mergeCell ref="B18:D18"/>
    <mergeCell ref="E18:G18"/>
    <mergeCell ref="H18:I18"/>
    <mergeCell ref="J18:K18"/>
    <mergeCell ref="B12:D12"/>
    <mergeCell ref="E12:G12"/>
    <mergeCell ref="H12:I12"/>
    <mergeCell ref="J12:K12"/>
    <mergeCell ref="B13:D13"/>
    <mergeCell ref="E13:G13"/>
    <mergeCell ref="H13:I13"/>
    <mergeCell ref="J13:K13"/>
    <mergeCell ref="L10:M10"/>
    <mergeCell ref="B3:D3"/>
    <mergeCell ref="E3:K3"/>
    <mergeCell ref="B4:D4"/>
    <mergeCell ref="E4:K4"/>
    <mergeCell ref="B8:M8"/>
    <mergeCell ref="B10:D10"/>
    <mergeCell ref="E10:G10"/>
    <mergeCell ref="H10:I10"/>
    <mergeCell ref="J10:K10"/>
    <mergeCell ref="B9:D9"/>
    <mergeCell ref="E9:G9"/>
    <mergeCell ref="H9:I9"/>
    <mergeCell ref="J9:K9"/>
    <mergeCell ref="L9:M9"/>
    <mergeCell ref="L11:M11"/>
    <mergeCell ref="L12:M12"/>
    <mergeCell ref="L13:M13"/>
    <mergeCell ref="L17:M17"/>
    <mergeCell ref="L18:M18"/>
    <mergeCell ref="B21:D21"/>
    <mergeCell ref="E21:G21"/>
    <mergeCell ref="H21:I21"/>
    <mergeCell ref="J21:K21"/>
    <mergeCell ref="B19:D19"/>
    <mergeCell ref="E19:G19"/>
    <mergeCell ref="H19:I19"/>
    <mergeCell ref="J19:K19"/>
    <mergeCell ref="B20:D20"/>
    <mergeCell ref="E20:G20"/>
    <mergeCell ref="H20:I20"/>
    <mergeCell ref="J20:K20"/>
    <mergeCell ref="B16:M16"/>
    <mergeCell ref="B17:D17"/>
    <mergeCell ref="E17:G17"/>
    <mergeCell ref="H17:I17"/>
    <mergeCell ref="J17:K17"/>
    <mergeCell ref="L27:M33"/>
    <mergeCell ref="L34:M34"/>
    <mergeCell ref="L35:M35"/>
    <mergeCell ref="L26:M26"/>
    <mergeCell ref="L19:M19"/>
    <mergeCell ref="L20:M20"/>
    <mergeCell ref="L21:M21"/>
    <mergeCell ref="F39:F40"/>
    <mergeCell ref="I39:I40"/>
    <mergeCell ref="L36:M36"/>
    <mergeCell ref="L37:M37"/>
    <mergeCell ref="L38:M38"/>
  </mergeCells>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topLeftCell="A32" zoomScale="80" zoomScaleNormal="80" workbookViewId="0">
      <selection activeCell="I38" sqref="I38:I39"/>
    </sheetView>
  </sheetViews>
  <sheetFormatPr baseColWidth="10" defaultRowHeight="12.75" x14ac:dyDescent="0.2"/>
  <cols>
    <col min="1" max="1" width="3.140625" style="35" customWidth="1"/>
    <col min="2" max="3" width="14.7109375" style="35" customWidth="1"/>
    <col min="4" max="4" width="20.85546875" style="35" customWidth="1"/>
    <col min="5" max="5" width="30" style="35" customWidth="1"/>
    <col min="6" max="6" width="39.140625" style="35" customWidth="1"/>
    <col min="7" max="11" width="14.7109375" style="35" customWidth="1"/>
    <col min="12" max="13" width="13.7109375" style="35" customWidth="1"/>
    <col min="14" max="16384" width="11.42578125" style="35"/>
  </cols>
  <sheetData>
    <row r="2" spans="2:13" ht="13.5" thickBot="1" x14ac:dyDescent="0.25"/>
    <row r="3" spans="2:13" ht="15.75" customHeight="1" x14ac:dyDescent="0.2">
      <c r="B3" s="297" t="s">
        <v>98</v>
      </c>
      <c r="C3" s="298"/>
      <c r="D3" s="298"/>
      <c r="E3" s="315" t="s">
        <v>255</v>
      </c>
      <c r="F3" s="315"/>
      <c r="G3" s="315"/>
      <c r="H3" s="315"/>
      <c r="I3" s="315"/>
      <c r="J3" s="316"/>
      <c r="K3" s="317"/>
    </row>
    <row r="4" spans="2:13" ht="15.75" customHeight="1" thickBot="1" x14ac:dyDescent="0.25">
      <c r="B4" s="299" t="s">
        <v>99</v>
      </c>
      <c r="C4" s="300"/>
      <c r="D4" s="300"/>
      <c r="E4" s="295" t="s">
        <v>256</v>
      </c>
      <c r="F4" s="295"/>
      <c r="G4" s="295"/>
      <c r="H4" s="295"/>
      <c r="I4" s="295"/>
      <c r="J4" s="305"/>
      <c r="K4" s="306"/>
    </row>
    <row r="6" spans="2:13" ht="15.75" x14ac:dyDescent="0.25">
      <c r="B6" s="82" t="s">
        <v>106</v>
      </c>
    </row>
    <row r="7" spans="2:13" ht="13.5" thickBot="1" x14ac:dyDescent="0.25"/>
    <row r="8" spans="2:13" x14ac:dyDescent="0.2">
      <c r="B8" s="194" t="s">
        <v>103</v>
      </c>
      <c r="C8" s="195"/>
      <c r="D8" s="195"/>
      <c r="E8" s="195"/>
      <c r="F8" s="195"/>
      <c r="G8" s="195"/>
      <c r="H8" s="195"/>
      <c r="I8" s="195"/>
      <c r="J8" s="195"/>
      <c r="K8" s="195"/>
      <c r="L8" s="195"/>
      <c r="M8" s="196"/>
    </row>
    <row r="9" spans="2:13" ht="30.75" customHeight="1" x14ac:dyDescent="0.2">
      <c r="B9" s="301" t="s">
        <v>100</v>
      </c>
      <c r="C9" s="290"/>
      <c r="D9" s="290"/>
      <c r="E9" s="290" t="s">
        <v>101</v>
      </c>
      <c r="F9" s="290"/>
      <c r="G9" s="290"/>
      <c r="H9" s="198" t="s">
        <v>102</v>
      </c>
      <c r="I9" s="198"/>
      <c r="J9" s="290" t="s">
        <v>0</v>
      </c>
      <c r="K9" s="290"/>
      <c r="L9" s="290" t="s">
        <v>8</v>
      </c>
      <c r="M9" s="291"/>
    </row>
    <row r="10" spans="2:13" x14ac:dyDescent="0.2">
      <c r="B10" s="323" t="s">
        <v>257</v>
      </c>
      <c r="C10" s="311"/>
      <c r="D10" s="311"/>
      <c r="E10" s="311" t="s">
        <v>258</v>
      </c>
      <c r="F10" s="311"/>
      <c r="G10" s="311"/>
      <c r="H10" s="312">
        <v>33949</v>
      </c>
      <c r="I10" s="311"/>
      <c r="J10" s="311">
        <v>232</v>
      </c>
      <c r="K10" s="311"/>
      <c r="L10" s="282"/>
      <c r="M10" s="283"/>
    </row>
    <row r="11" spans="2:13" x14ac:dyDescent="0.2">
      <c r="B11" s="322"/>
      <c r="C11" s="282"/>
      <c r="D11" s="282"/>
      <c r="E11" s="282"/>
      <c r="F11" s="282"/>
      <c r="G11" s="282"/>
      <c r="H11" s="282"/>
      <c r="I11" s="282"/>
      <c r="J11" s="282"/>
      <c r="K11" s="282"/>
      <c r="L11" s="282"/>
      <c r="M11" s="283"/>
    </row>
    <row r="12" spans="2:13" x14ac:dyDescent="0.2">
      <c r="B12" s="322"/>
      <c r="C12" s="282"/>
      <c r="D12" s="282"/>
      <c r="E12" s="282"/>
      <c r="F12" s="282"/>
      <c r="G12" s="282"/>
      <c r="H12" s="282"/>
      <c r="I12" s="282"/>
      <c r="J12" s="282"/>
      <c r="K12" s="282"/>
      <c r="L12" s="282"/>
      <c r="M12" s="283"/>
    </row>
    <row r="13" spans="2:13" ht="15.75" customHeight="1" thickBot="1" x14ac:dyDescent="0.25">
      <c r="B13" s="321"/>
      <c r="C13" s="284"/>
      <c r="D13" s="284"/>
      <c r="E13" s="284"/>
      <c r="F13" s="284"/>
      <c r="G13" s="284"/>
      <c r="H13" s="284"/>
      <c r="I13" s="284"/>
      <c r="J13" s="284"/>
      <c r="K13" s="284"/>
      <c r="L13" s="284"/>
      <c r="M13" s="285"/>
    </row>
    <row r="15" spans="2:13" ht="13.5" thickBot="1" x14ac:dyDescent="0.25"/>
    <row r="16" spans="2:13" x14ac:dyDescent="0.2">
      <c r="B16" s="194" t="s">
        <v>104</v>
      </c>
      <c r="C16" s="195"/>
      <c r="D16" s="195"/>
      <c r="E16" s="195"/>
      <c r="F16" s="195"/>
      <c r="G16" s="195"/>
      <c r="H16" s="195"/>
      <c r="I16" s="195"/>
      <c r="J16" s="195"/>
      <c r="K16" s="195"/>
      <c r="L16" s="195"/>
      <c r="M16" s="196"/>
    </row>
    <row r="17" spans="2:13" ht="30.75" customHeight="1" x14ac:dyDescent="0.2">
      <c r="B17" s="301" t="s">
        <v>100</v>
      </c>
      <c r="C17" s="290"/>
      <c r="D17" s="290"/>
      <c r="E17" s="198" t="s">
        <v>105</v>
      </c>
      <c r="F17" s="198"/>
      <c r="G17" s="198"/>
      <c r="H17" s="198" t="s">
        <v>102</v>
      </c>
      <c r="I17" s="198"/>
      <c r="J17" s="290" t="s">
        <v>0</v>
      </c>
      <c r="K17" s="290"/>
      <c r="L17" s="290" t="s">
        <v>8</v>
      </c>
      <c r="M17" s="291"/>
    </row>
    <row r="18" spans="2:13" x14ac:dyDescent="0.2">
      <c r="B18" s="323"/>
      <c r="C18" s="311"/>
      <c r="D18" s="311"/>
      <c r="E18" s="324"/>
      <c r="F18" s="311"/>
      <c r="G18" s="311"/>
      <c r="H18" s="312"/>
      <c r="I18" s="311"/>
      <c r="J18" s="311"/>
      <c r="K18" s="311"/>
      <c r="L18" s="282"/>
      <c r="M18" s="283"/>
    </row>
    <row r="19" spans="2:13" x14ac:dyDescent="0.2">
      <c r="B19" s="322"/>
      <c r="C19" s="282"/>
      <c r="D19" s="282"/>
      <c r="E19" s="282"/>
      <c r="F19" s="282"/>
      <c r="G19" s="282"/>
      <c r="H19" s="282"/>
      <c r="I19" s="282"/>
      <c r="J19" s="282"/>
      <c r="K19" s="282"/>
      <c r="L19" s="282"/>
      <c r="M19" s="283"/>
    </row>
    <row r="20" spans="2:13" x14ac:dyDescent="0.2">
      <c r="B20" s="322"/>
      <c r="C20" s="282"/>
      <c r="D20" s="282"/>
      <c r="E20" s="282"/>
      <c r="F20" s="282"/>
      <c r="G20" s="282"/>
      <c r="H20" s="282"/>
      <c r="I20" s="282"/>
      <c r="J20" s="282"/>
      <c r="K20" s="282"/>
      <c r="L20" s="282"/>
      <c r="M20" s="283"/>
    </row>
    <row r="21" spans="2:13" ht="13.5" thickBot="1" x14ac:dyDescent="0.25">
      <c r="B21" s="321"/>
      <c r="C21" s="284"/>
      <c r="D21" s="284"/>
      <c r="E21" s="284"/>
      <c r="F21" s="284"/>
      <c r="G21" s="284"/>
      <c r="H21" s="284"/>
      <c r="I21" s="284"/>
      <c r="J21" s="284"/>
      <c r="K21" s="284"/>
      <c r="L21" s="284"/>
      <c r="M21" s="285"/>
    </row>
    <row r="24" spans="2:13" ht="15.75" x14ac:dyDescent="0.25">
      <c r="B24" s="82" t="s">
        <v>107</v>
      </c>
    </row>
    <row r="25" spans="2:13" ht="13.5" thickBot="1" x14ac:dyDescent="0.25"/>
    <row r="26" spans="2:13" ht="38.25" x14ac:dyDescent="0.2">
      <c r="B26" s="74" t="s">
        <v>108</v>
      </c>
      <c r="C26" s="75" t="s">
        <v>109</v>
      </c>
      <c r="D26" s="75" t="s">
        <v>113</v>
      </c>
      <c r="E26" s="76" t="s">
        <v>110</v>
      </c>
      <c r="F26" s="76" t="s">
        <v>111</v>
      </c>
      <c r="G26" s="75" t="s">
        <v>114</v>
      </c>
      <c r="H26" s="75" t="s">
        <v>115</v>
      </c>
      <c r="I26" s="75" t="s">
        <v>313</v>
      </c>
      <c r="J26" s="75" t="s">
        <v>116</v>
      </c>
      <c r="K26" s="75" t="s">
        <v>117</v>
      </c>
      <c r="L26" s="286" t="s">
        <v>8</v>
      </c>
      <c r="M26" s="287"/>
    </row>
    <row r="27" spans="2:13" ht="38.25" x14ac:dyDescent="0.2">
      <c r="B27" s="123">
        <v>1</v>
      </c>
      <c r="C27" s="115" t="s">
        <v>178</v>
      </c>
      <c r="D27" s="115" t="s">
        <v>263</v>
      </c>
      <c r="E27" s="115" t="s">
        <v>266</v>
      </c>
      <c r="F27" s="115" t="s">
        <v>267</v>
      </c>
      <c r="G27" s="116">
        <v>34593</v>
      </c>
      <c r="H27" s="116">
        <v>35277</v>
      </c>
      <c r="I27" s="117">
        <f>(G27-H27)/365</f>
        <v>-1.8739726027397261</v>
      </c>
      <c r="J27" s="118">
        <v>235</v>
      </c>
      <c r="K27" s="118">
        <v>235</v>
      </c>
      <c r="L27" s="282"/>
      <c r="M27" s="283"/>
    </row>
    <row r="28" spans="2:13" ht="25.5" x14ac:dyDescent="0.2">
      <c r="B28" s="123">
        <v>2</v>
      </c>
      <c r="C28" s="115" t="s">
        <v>178</v>
      </c>
      <c r="D28" s="115" t="s">
        <v>259</v>
      </c>
      <c r="E28" s="115" t="s">
        <v>266</v>
      </c>
      <c r="F28" s="115" t="s">
        <v>268</v>
      </c>
      <c r="G28" s="116">
        <v>35717</v>
      </c>
      <c r="H28" s="116">
        <v>35869</v>
      </c>
      <c r="I28" s="117">
        <f t="shared" ref="I28:I29" si="0">(G28-H28)/365</f>
        <v>-0.41643835616438357</v>
      </c>
      <c r="J28" s="118">
        <v>236</v>
      </c>
      <c r="K28" s="118">
        <v>236</v>
      </c>
      <c r="L28" s="282"/>
      <c r="M28" s="283"/>
    </row>
    <row r="29" spans="2:13" ht="25.5" x14ac:dyDescent="0.2">
      <c r="B29" s="123">
        <v>3</v>
      </c>
      <c r="C29" s="115" t="s">
        <v>178</v>
      </c>
      <c r="D29" s="115" t="s">
        <v>260</v>
      </c>
      <c r="E29" s="115" t="s">
        <v>266</v>
      </c>
      <c r="F29" s="115" t="s">
        <v>269</v>
      </c>
      <c r="G29" s="116">
        <v>35869</v>
      </c>
      <c r="H29" s="116">
        <v>36099</v>
      </c>
      <c r="I29" s="117">
        <f t="shared" si="0"/>
        <v>-0.63013698630136983</v>
      </c>
      <c r="J29" s="118">
        <v>237</v>
      </c>
      <c r="K29" s="118">
        <v>237</v>
      </c>
      <c r="L29" s="282"/>
      <c r="M29" s="283"/>
    </row>
    <row r="30" spans="2:13" ht="25.5" x14ac:dyDescent="0.2">
      <c r="B30" s="123">
        <v>4</v>
      </c>
      <c r="C30" s="115" t="s">
        <v>178</v>
      </c>
      <c r="D30" s="115" t="s">
        <v>264</v>
      </c>
      <c r="E30" s="115" t="s">
        <v>261</v>
      </c>
      <c r="F30" s="115" t="s">
        <v>270</v>
      </c>
      <c r="G30" s="116">
        <v>36191</v>
      </c>
      <c r="H30" s="116">
        <v>36373</v>
      </c>
      <c r="I30" s="117">
        <f>(G30-H30)/365</f>
        <v>-0.49863013698630138</v>
      </c>
      <c r="J30" s="118">
        <v>238</v>
      </c>
      <c r="K30" s="118">
        <v>238</v>
      </c>
      <c r="L30" s="282"/>
      <c r="M30" s="283"/>
    </row>
    <row r="31" spans="2:13" ht="147.75" customHeight="1" thickBot="1" x14ac:dyDescent="0.25">
      <c r="B31" s="124">
        <v>5</v>
      </c>
      <c r="C31" s="119" t="s">
        <v>178</v>
      </c>
      <c r="D31" s="119" t="s">
        <v>265</v>
      </c>
      <c r="E31" s="119" t="s">
        <v>262</v>
      </c>
      <c r="F31" s="126" t="s">
        <v>271</v>
      </c>
      <c r="G31" s="120">
        <v>37468</v>
      </c>
      <c r="H31" s="120">
        <v>38412</v>
      </c>
      <c r="I31" s="121">
        <f>(G31-H31)/365</f>
        <v>-2.5863013698630137</v>
      </c>
      <c r="J31" s="122">
        <v>239</v>
      </c>
      <c r="K31" s="122">
        <v>239</v>
      </c>
      <c r="L31" s="284"/>
      <c r="M31" s="285"/>
    </row>
    <row r="32" spans="2:13" ht="15" customHeight="1" x14ac:dyDescent="0.2">
      <c r="F32" s="278" t="s">
        <v>312</v>
      </c>
      <c r="G32" s="151"/>
      <c r="H32" s="151"/>
      <c r="I32" s="280">
        <f ca="1">SUM(I27:I32)</f>
        <v>-6.0054794520547947</v>
      </c>
    </row>
    <row r="33" spans="2:13" ht="13.5" thickBot="1" x14ac:dyDescent="0.25">
      <c r="F33" s="279"/>
      <c r="G33" s="150"/>
      <c r="H33" s="150"/>
      <c r="I33" s="281"/>
    </row>
    <row r="34" spans="2:13" ht="15.75" x14ac:dyDescent="0.25">
      <c r="B34" s="82" t="s">
        <v>118</v>
      </c>
    </row>
    <row r="35" spans="2:13" ht="13.5" thickBot="1" x14ac:dyDescent="0.25"/>
    <row r="36" spans="2:13" ht="38.25" x14ac:dyDescent="0.2">
      <c r="B36" s="74" t="s">
        <v>108</v>
      </c>
      <c r="C36" s="75" t="s">
        <v>109</v>
      </c>
      <c r="D36" s="75" t="s">
        <v>113</v>
      </c>
      <c r="E36" s="76" t="s">
        <v>110</v>
      </c>
      <c r="F36" s="76" t="s">
        <v>111</v>
      </c>
      <c r="G36" s="75" t="s">
        <v>114</v>
      </c>
      <c r="H36" s="75" t="s">
        <v>115</v>
      </c>
      <c r="I36" s="75" t="s">
        <v>313</v>
      </c>
      <c r="J36" s="75" t="s">
        <v>116</v>
      </c>
      <c r="K36" s="75" t="s">
        <v>117</v>
      </c>
      <c r="L36" s="286" t="s">
        <v>8</v>
      </c>
      <c r="M36" s="287"/>
    </row>
    <row r="37" spans="2:13" ht="184.5" customHeight="1" thickBot="1" x14ac:dyDescent="0.25">
      <c r="B37" s="124">
        <v>1</v>
      </c>
      <c r="C37" s="119" t="s">
        <v>178</v>
      </c>
      <c r="D37" s="119" t="s">
        <v>237</v>
      </c>
      <c r="E37" s="119" t="s">
        <v>273</v>
      </c>
      <c r="F37" s="126" t="s">
        <v>272</v>
      </c>
      <c r="G37" s="120">
        <v>38473</v>
      </c>
      <c r="H37" s="120">
        <v>41789</v>
      </c>
      <c r="I37" s="121">
        <f>(G37-H37)/365</f>
        <v>-9.0849315068493155</v>
      </c>
      <c r="J37" s="122">
        <v>240</v>
      </c>
      <c r="K37" s="122">
        <v>240</v>
      </c>
      <c r="L37" s="212" t="s">
        <v>310</v>
      </c>
      <c r="M37" s="325"/>
    </row>
    <row r="38" spans="2:13" ht="15" customHeight="1" x14ac:dyDescent="0.2">
      <c r="F38" s="278" t="s">
        <v>312</v>
      </c>
      <c r="G38" s="151"/>
      <c r="H38" s="151"/>
      <c r="I38" s="280">
        <f ca="1">SUM(I37:I38)</f>
        <v>-9.0849315068493155</v>
      </c>
    </row>
    <row r="39" spans="2:13" ht="13.5" thickBot="1" x14ac:dyDescent="0.25">
      <c r="F39" s="279"/>
      <c r="G39" s="150"/>
      <c r="H39" s="150"/>
      <c r="I39" s="281"/>
    </row>
  </sheetData>
  <mergeCells count="68">
    <mergeCell ref="B21:D21"/>
    <mergeCell ref="E21:G21"/>
    <mergeCell ref="H21:I21"/>
    <mergeCell ref="J21:K21"/>
    <mergeCell ref="B19:D19"/>
    <mergeCell ref="E19:G19"/>
    <mergeCell ref="H19:I19"/>
    <mergeCell ref="J19:K19"/>
    <mergeCell ref="B20:D20"/>
    <mergeCell ref="E20:G20"/>
    <mergeCell ref="H20:I20"/>
    <mergeCell ref="J20:K20"/>
    <mergeCell ref="B18:D18"/>
    <mergeCell ref="E18:G18"/>
    <mergeCell ref="H18:I18"/>
    <mergeCell ref="J18:K18"/>
    <mergeCell ref="B12:D12"/>
    <mergeCell ref="E12:G12"/>
    <mergeCell ref="H12:I12"/>
    <mergeCell ref="J12:K12"/>
    <mergeCell ref="B13:D13"/>
    <mergeCell ref="E13:G13"/>
    <mergeCell ref="H13:I13"/>
    <mergeCell ref="J13:K13"/>
    <mergeCell ref="B17:D17"/>
    <mergeCell ref="E17:G17"/>
    <mergeCell ref="H17:I17"/>
    <mergeCell ref="J17:K17"/>
    <mergeCell ref="B3:D3"/>
    <mergeCell ref="E3:K3"/>
    <mergeCell ref="B4:D4"/>
    <mergeCell ref="E4:K4"/>
    <mergeCell ref="B10:D10"/>
    <mergeCell ref="E10:G10"/>
    <mergeCell ref="H10:I10"/>
    <mergeCell ref="J10:K10"/>
    <mergeCell ref="B9:D9"/>
    <mergeCell ref="E9:G9"/>
    <mergeCell ref="H9:I9"/>
    <mergeCell ref="J9:K9"/>
    <mergeCell ref="B8:M8"/>
    <mergeCell ref="L9:M9"/>
    <mergeCell ref="L10:M10"/>
    <mergeCell ref="L11:M11"/>
    <mergeCell ref="L12:M12"/>
    <mergeCell ref="L13:M13"/>
    <mergeCell ref="B16:M16"/>
    <mergeCell ref="B11:D11"/>
    <mergeCell ref="E11:G11"/>
    <mergeCell ref="H11:I11"/>
    <mergeCell ref="J11:K11"/>
    <mergeCell ref="L31:M31"/>
    <mergeCell ref="L17:M17"/>
    <mergeCell ref="L18:M18"/>
    <mergeCell ref="L19:M19"/>
    <mergeCell ref="L20:M20"/>
    <mergeCell ref="L21:M21"/>
    <mergeCell ref="L26:M26"/>
    <mergeCell ref="L27:M27"/>
    <mergeCell ref="L28:M28"/>
    <mergeCell ref="L29:M29"/>
    <mergeCell ref="L30:M30"/>
    <mergeCell ref="F32:F33"/>
    <mergeCell ref="I32:I33"/>
    <mergeCell ref="F38:F39"/>
    <mergeCell ref="I38:I39"/>
    <mergeCell ref="L36:M36"/>
    <mergeCell ref="L37:M37"/>
  </mergeCells>
  <pageMargins left="0.7" right="0.7" top="0.75" bottom="0.75" header="0.3" footer="0.3"/>
  <pageSetup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
  <sheetViews>
    <sheetView topLeftCell="A27" zoomScale="80" zoomScaleNormal="80" workbookViewId="0">
      <selection activeCell="I30" sqref="I30"/>
    </sheetView>
  </sheetViews>
  <sheetFormatPr baseColWidth="10" defaultRowHeight="12.75" x14ac:dyDescent="0.2"/>
  <cols>
    <col min="1" max="1" width="3.140625" style="35" customWidth="1"/>
    <col min="2" max="3" width="14.7109375" style="35" customWidth="1"/>
    <col min="4" max="4" width="20.85546875" style="35" customWidth="1"/>
    <col min="5" max="5" width="30" style="35" customWidth="1"/>
    <col min="6" max="6" width="39.140625" style="35" customWidth="1"/>
    <col min="7" max="11" width="14.7109375" style="35" customWidth="1"/>
    <col min="12" max="13" width="13.7109375" style="35" customWidth="1"/>
    <col min="14" max="16384" width="11.42578125" style="35"/>
  </cols>
  <sheetData>
    <row r="2" spans="2:13" ht="13.5" thickBot="1" x14ac:dyDescent="0.25"/>
    <row r="3" spans="2:13" ht="15.75" customHeight="1" x14ac:dyDescent="0.2">
      <c r="B3" s="297" t="s">
        <v>98</v>
      </c>
      <c r="C3" s="298"/>
      <c r="D3" s="298"/>
      <c r="E3" s="328" t="s">
        <v>274</v>
      </c>
      <c r="F3" s="329"/>
      <c r="G3" s="329"/>
      <c r="H3" s="329"/>
      <c r="I3" s="329"/>
      <c r="J3" s="329"/>
      <c r="K3" s="330"/>
      <c r="L3" s="127"/>
    </row>
    <row r="4" spans="2:13" ht="15.75" customHeight="1" thickBot="1" x14ac:dyDescent="0.25">
      <c r="B4" s="299" t="s">
        <v>99</v>
      </c>
      <c r="C4" s="300"/>
      <c r="D4" s="300"/>
      <c r="E4" s="331" t="s">
        <v>275</v>
      </c>
      <c r="F4" s="332"/>
      <c r="G4" s="332"/>
      <c r="H4" s="332"/>
      <c r="I4" s="332"/>
      <c r="J4" s="332"/>
      <c r="K4" s="333"/>
      <c r="L4" s="127"/>
    </row>
    <row r="6" spans="2:13" ht="15.75" x14ac:dyDescent="0.25">
      <c r="B6" s="82" t="s">
        <v>106</v>
      </c>
    </row>
    <row r="7" spans="2:13" ht="13.5" thickBot="1" x14ac:dyDescent="0.25"/>
    <row r="8" spans="2:13" ht="15" customHeight="1" x14ac:dyDescent="0.2">
      <c r="B8" s="194" t="s">
        <v>103</v>
      </c>
      <c r="C8" s="195"/>
      <c r="D8" s="195"/>
      <c r="E8" s="195"/>
      <c r="F8" s="195"/>
      <c r="G8" s="195"/>
      <c r="H8" s="195"/>
      <c r="I8" s="195"/>
      <c r="J8" s="195"/>
      <c r="K8" s="195"/>
      <c r="L8" s="195"/>
      <c r="M8" s="196"/>
    </row>
    <row r="9" spans="2:13" ht="30.75" customHeight="1" x14ac:dyDescent="0.2">
      <c r="B9" s="301" t="s">
        <v>100</v>
      </c>
      <c r="C9" s="290"/>
      <c r="D9" s="290"/>
      <c r="E9" s="290" t="s">
        <v>101</v>
      </c>
      <c r="F9" s="290"/>
      <c r="G9" s="290"/>
      <c r="H9" s="198" t="s">
        <v>102</v>
      </c>
      <c r="I9" s="198"/>
      <c r="J9" s="290" t="s">
        <v>0</v>
      </c>
      <c r="K9" s="290"/>
      <c r="L9" s="290" t="s">
        <v>8</v>
      </c>
      <c r="M9" s="291"/>
    </row>
    <row r="10" spans="2:13" x14ac:dyDescent="0.2">
      <c r="B10" s="323" t="s">
        <v>276</v>
      </c>
      <c r="C10" s="311"/>
      <c r="D10" s="311"/>
      <c r="E10" s="311" t="s">
        <v>277</v>
      </c>
      <c r="F10" s="311"/>
      <c r="G10" s="311"/>
      <c r="H10" s="312">
        <v>29938</v>
      </c>
      <c r="I10" s="311"/>
      <c r="J10" s="311" t="s">
        <v>307</v>
      </c>
      <c r="K10" s="311"/>
      <c r="L10" s="282"/>
      <c r="M10" s="283"/>
    </row>
    <row r="11" spans="2:13" x14ac:dyDescent="0.2">
      <c r="B11" s="322"/>
      <c r="C11" s="282"/>
      <c r="D11" s="282"/>
      <c r="E11" s="282"/>
      <c r="F11" s="282"/>
      <c r="G11" s="282"/>
      <c r="H11" s="282"/>
      <c r="I11" s="282"/>
      <c r="J11" s="282"/>
      <c r="K11" s="282"/>
      <c r="L11" s="282"/>
      <c r="M11" s="283"/>
    </row>
    <row r="12" spans="2:13" x14ac:dyDescent="0.2">
      <c r="B12" s="322"/>
      <c r="C12" s="282"/>
      <c r="D12" s="282"/>
      <c r="E12" s="282"/>
      <c r="F12" s="282"/>
      <c r="G12" s="282"/>
      <c r="H12" s="282"/>
      <c r="I12" s="282"/>
      <c r="J12" s="282"/>
      <c r="K12" s="282"/>
      <c r="L12" s="282"/>
      <c r="M12" s="283"/>
    </row>
    <row r="13" spans="2:13" ht="15.75" customHeight="1" thickBot="1" x14ac:dyDescent="0.25">
      <c r="B13" s="321"/>
      <c r="C13" s="284"/>
      <c r="D13" s="284"/>
      <c r="E13" s="284"/>
      <c r="F13" s="284"/>
      <c r="G13" s="284"/>
      <c r="H13" s="284"/>
      <c r="I13" s="284"/>
      <c r="J13" s="284"/>
      <c r="K13" s="284"/>
      <c r="L13" s="284"/>
      <c r="M13" s="285"/>
    </row>
    <row r="16" spans="2:13" ht="15.75" x14ac:dyDescent="0.25">
      <c r="B16" s="82" t="s">
        <v>107</v>
      </c>
    </row>
    <row r="17" spans="2:13" ht="13.5" thickBot="1" x14ac:dyDescent="0.25"/>
    <row r="18" spans="2:13" ht="38.25" x14ac:dyDescent="0.2">
      <c r="B18" s="74" t="s">
        <v>108</v>
      </c>
      <c r="C18" s="75" t="s">
        <v>109</v>
      </c>
      <c r="D18" s="75" t="s">
        <v>113</v>
      </c>
      <c r="E18" s="76" t="s">
        <v>110</v>
      </c>
      <c r="F18" s="76" t="s">
        <v>111</v>
      </c>
      <c r="G18" s="75" t="s">
        <v>114</v>
      </c>
      <c r="H18" s="75" t="s">
        <v>115</v>
      </c>
      <c r="I18" s="75" t="s">
        <v>313</v>
      </c>
      <c r="J18" s="75" t="s">
        <v>116</v>
      </c>
      <c r="K18" s="75" t="s">
        <v>117</v>
      </c>
      <c r="L18" s="286" t="s">
        <v>8</v>
      </c>
      <c r="M18" s="287"/>
    </row>
    <row r="19" spans="2:13" ht="25.5" x14ac:dyDescent="0.2">
      <c r="B19" s="123">
        <v>1</v>
      </c>
      <c r="C19" s="115" t="s">
        <v>178</v>
      </c>
      <c r="D19" s="115" t="s">
        <v>278</v>
      </c>
      <c r="E19" s="115" t="s">
        <v>283</v>
      </c>
      <c r="F19" s="115" t="s">
        <v>284</v>
      </c>
      <c r="G19" s="116">
        <v>30102</v>
      </c>
      <c r="H19" s="116">
        <v>30316</v>
      </c>
      <c r="I19" s="117">
        <f>(G19-H19)/365</f>
        <v>-0.58630136986301373</v>
      </c>
      <c r="J19" s="118">
        <v>256</v>
      </c>
      <c r="K19" s="118">
        <v>256</v>
      </c>
      <c r="L19" s="282"/>
      <c r="M19" s="283"/>
    </row>
    <row r="20" spans="2:13" ht="25.5" x14ac:dyDescent="0.2">
      <c r="B20" s="123">
        <v>2</v>
      </c>
      <c r="C20" s="115" t="s">
        <v>178</v>
      </c>
      <c r="D20" s="115" t="s">
        <v>278</v>
      </c>
      <c r="E20" s="115" t="s">
        <v>285</v>
      </c>
      <c r="F20" s="115" t="s">
        <v>286</v>
      </c>
      <c r="G20" s="116">
        <v>30317</v>
      </c>
      <c r="H20" s="116">
        <v>33392</v>
      </c>
      <c r="I20" s="117">
        <f t="shared" ref="I20:I26" si="0">(G20-H20)/365</f>
        <v>-8.4246575342465757</v>
      </c>
      <c r="J20" s="118">
        <v>256</v>
      </c>
      <c r="K20" s="118">
        <v>256</v>
      </c>
      <c r="L20" s="282"/>
      <c r="M20" s="283"/>
    </row>
    <row r="21" spans="2:13" ht="38.25" x14ac:dyDescent="0.2">
      <c r="B21" s="123">
        <v>3</v>
      </c>
      <c r="C21" s="115" t="s">
        <v>179</v>
      </c>
      <c r="D21" s="115" t="s">
        <v>287</v>
      </c>
      <c r="E21" s="115" t="s">
        <v>288</v>
      </c>
      <c r="F21" s="115" t="s">
        <v>288</v>
      </c>
      <c r="G21" s="116">
        <v>33393</v>
      </c>
      <c r="H21" s="116">
        <v>33755</v>
      </c>
      <c r="I21" s="117">
        <f t="shared" si="0"/>
        <v>-0.99178082191780825</v>
      </c>
      <c r="J21" s="118">
        <v>258</v>
      </c>
      <c r="K21" s="118">
        <v>258</v>
      </c>
      <c r="L21" s="282"/>
      <c r="M21" s="283"/>
    </row>
    <row r="22" spans="2:13" ht="38.25" x14ac:dyDescent="0.2">
      <c r="B22" s="123">
        <v>4</v>
      </c>
      <c r="C22" s="115" t="s">
        <v>179</v>
      </c>
      <c r="D22" s="115" t="s">
        <v>287</v>
      </c>
      <c r="E22" s="115" t="s">
        <v>288</v>
      </c>
      <c r="F22" s="115" t="s">
        <v>288</v>
      </c>
      <c r="G22" s="116">
        <v>33826</v>
      </c>
      <c r="H22" s="116">
        <v>34849</v>
      </c>
      <c r="I22" s="117">
        <f t="shared" si="0"/>
        <v>-2.8027397260273972</v>
      </c>
      <c r="J22" s="118">
        <v>258</v>
      </c>
      <c r="K22" s="118">
        <v>258</v>
      </c>
      <c r="L22" s="282"/>
      <c r="M22" s="283"/>
    </row>
    <row r="23" spans="2:13" ht="38.25" x14ac:dyDescent="0.2">
      <c r="B23" s="123">
        <v>5</v>
      </c>
      <c r="C23" s="115" t="s">
        <v>179</v>
      </c>
      <c r="D23" s="115" t="s">
        <v>287</v>
      </c>
      <c r="E23" s="115" t="s">
        <v>289</v>
      </c>
      <c r="F23" s="115" t="s">
        <v>289</v>
      </c>
      <c r="G23" s="116">
        <v>34850</v>
      </c>
      <c r="H23" s="116">
        <v>35274</v>
      </c>
      <c r="I23" s="117">
        <f t="shared" ref="I23:I25" si="1">(G23-H23)/365</f>
        <v>-1.1616438356164382</v>
      </c>
      <c r="J23" s="118">
        <v>258</v>
      </c>
      <c r="K23" s="118">
        <v>258</v>
      </c>
      <c r="L23" s="282"/>
      <c r="M23" s="283"/>
    </row>
    <row r="24" spans="2:13" ht="38.25" x14ac:dyDescent="0.2">
      <c r="B24" s="123">
        <v>6</v>
      </c>
      <c r="C24" s="115" t="s">
        <v>179</v>
      </c>
      <c r="D24" s="115" t="s">
        <v>287</v>
      </c>
      <c r="E24" s="115" t="s">
        <v>290</v>
      </c>
      <c r="F24" s="115" t="s">
        <v>290</v>
      </c>
      <c r="G24" s="116">
        <v>35275</v>
      </c>
      <c r="H24" s="116">
        <v>37477</v>
      </c>
      <c r="I24" s="117">
        <f t="shared" si="1"/>
        <v>-6.0328767123287674</v>
      </c>
      <c r="J24" s="118">
        <v>258</v>
      </c>
      <c r="K24" s="118">
        <v>263</v>
      </c>
      <c r="L24" s="282"/>
      <c r="M24" s="283"/>
    </row>
    <row r="25" spans="2:13" ht="38.25" x14ac:dyDescent="0.2">
      <c r="B25" s="123">
        <v>7</v>
      </c>
      <c r="C25" s="115" t="s">
        <v>179</v>
      </c>
      <c r="D25" s="115" t="s">
        <v>287</v>
      </c>
      <c r="E25" s="115" t="s">
        <v>291</v>
      </c>
      <c r="F25" s="115" t="s">
        <v>291</v>
      </c>
      <c r="G25" s="116">
        <v>37478</v>
      </c>
      <c r="H25" s="116">
        <v>37802</v>
      </c>
      <c r="I25" s="117">
        <f t="shared" si="1"/>
        <v>-0.88767123287671235</v>
      </c>
      <c r="J25" s="118">
        <v>258</v>
      </c>
      <c r="K25" s="118">
        <v>263</v>
      </c>
      <c r="L25" s="282"/>
      <c r="M25" s="283"/>
    </row>
    <row r="26" spans="2:13" ht="263.25" customHeight="1" x14ac:dyDescent="0.2">
      <c r="B26" s="123">
        <v>8</v>
      </c>
      <c r="C26" s="115" t="s">
        <v>179</v>
      </c>
      <c r="D26" s="115" t="s">
        <v>279</v>
      </c>
      <c r="E26" s="115" t="s">
        <v>282</v>
      </c>
      <c r="F26" s="115" t="s">
        <v>280</v>
      </c>
      <c r="G26" s="116">
        <v>37712</v>
      </c>
      <c r="H26" s="116">
        <v>39082</v>
      </c>
      <c r="I26" s="117">
        <f t="shared" si="0"/>
        <v>-3.7534246575342465</v>
      </c>
      <c r="J26" s="118">
        <v>246</v>
      </c>
      <c r="K26" s="118">
        <v>246</v>
      </c>
      <c r="L26" s="326" t="s">
        <v>292</v>
      </c>
      <c r="M26" s="327"/>
    </row>
    <row r="27" spans="2:13" ht="84" customHeight="1" thickBot="1" x14ac:dyDescent="0.25">
      <c r="B27" s="124">
        <v>9</v>
      </c>
      <c r="C27" s="119" t="s">
        <v>179</v>
      </c>
      <c r="D27" s="119" t="s">
        <v>240</v>
      </c>
      <c r="E27" s="119" t="s">
        <v>282</v>
      </c>
      <c r="F27" s="119" t="s">
        <v>281</v>
      </c>
      <c r="G27" s="120">
        <v>38306</v>
      </c>
      <c r="H27" s="120">
        <v>41340</v>
      </c>
      <c r="I27" s="121">
        <f>(G27-H27)/365</f>
        <v>-8.3123287671232884</v>
      </c>
      <c r="J27" s="122">
        <v>264</v>
      </c>
      <c r="K27" s="122">
        <v>264</v>
      </c>
      <c r="L27" s="284"/>
      <c r="M27" s="285"/>
    </row>
    <row r="28" spans="2:13" ht="15" customHeight="1" x14ac:dyDescent="0.2">
      <c r="F28" s="278" t="s">
        <v>312</v>
      </c>
      <c r="G28" s="151"/>
      <c r="H28" s="151"/>
      <c r="I28" s="280">
        <f ca="1">SUM(I19:I28)</f>
        <v>-32.953424657534249</v>
      </c>
    </row>
    <row r="29" spans="2:13" ht="13.5" thickBot="1" x14ac:dyDescent="0.25">
      <c r="F29" s="279"/>
      <c r="G29" s="150"/>
      <c r="H29" s="150"/>
      <c r="I29" s="281"/>
    </row>
    <row r="30" spans="2:13" ht="15.75" x14ac:dyDescent="0.25">
      <c r="B30" s="82" t="s">
        <v>118</v>
      </c>
    </row>
    <row r="31" spans="2:13" ht="13.5" thickBot="1" x14ac:dyDescent="0.25"/>
    <row r="32" spans="2:13" ht="38.25" x14ac:dyDescent="0.2">
      <c r="B32" s="74" t="s">
        <v>108</v>
      </c>
      <c r="C32" s="75" t="s">
        <v>109</v>
      </c>
      <c r="D32" s="75" t="s">
        <v>113</v>
      </c>
      <c r="E32" s="76" t="s">
        <v>110</v>
      </c>
      <c r="F32" s="76" t="s">
        <v>111</v>
      </c>
      <c r="G32" s="75" t="s">
        <v>114</v>
      </c>
      <c r="H32" s="75" t="s">
        <v>115</v>
      </c>
      <c r="I32" s="75" t="s">
        <v>313</v>
      </c>
      <c r="J32" s="75" t="s">
        <v>116</v>
      </c>
      <c r="K32" s="75" t="s">
        <v>117</v>
      </c>
      <c r="L32" s="286" t="s">
        <v>8</v>
      </c>
      <c r="M32" s="287"/>
    </row>
    <row r="33" spans="2:13" ht="38.25" x14ac:dyDescent="0.2">
      <c r="B33" s="123">
        <v>1</v>
      </c>
      <c r="C33" s="115" t="s">
        <v>179</v>
      </c>
      <c r="D33" s="115" t="s">
        <v>287</v>
      </c>
      <c r="E33" s="115" t="s">
        <v>288</v>
      </c>
      <c r="F33" s="115" t="s">
        <v>288</v>
      </c>
      <c r="G33" s="116">
        <v>33393</v>
      </c>
      <c r="H33" s="116">
        <v>33755</v>
      </c>
      <c r="I33" s="117">
        <f t="shared" ref="I33:I37" si="2">(G33-H33)/365</f>
        <v>-0.99178082191780825</v>
      </c>
      <c r="J33" s="118">
        <v>258</v>
      </c>
      <c r="K33" s="118">
        <v>258</v>
      </c>
      <c r="L33" s="282"/>
      <c r="M33" s="283"/>
    </row>
    <row r="34" spans="2:13" ht="38.25" x14ac:dyDescent="0.2">
      <c r="B34" s="123">
        <v>2</v>
      </c>
      <c r="C34" s="115" t="s">
        <v>179</v>
      </c>
      <c r="D34" s="115" t="s">
        <v>287</v>
      </c>
      <c r="E34" s="115" t="s">
        <v>288</v>
      </c>
      <c r="F34" s="115" t="s">
        <v>288</v>
      </c>
      <c r="G34" s="116">
        <v>33826</v>
      </c>
      <c r="H34" s="116">
        <v>34849</v>
      </c>
      <c r="I34" s="117">
        <f t="shared" si="2"/>
        <v>-2.8027397260273972</v>
      </c>
      <c r="J34" s="118">
        <v>258</v>
      </c>
      <c r="K34" s="118">
        <v>258</v>
      </c>
      <c r="L34" s="282"/>
      <c r="M34" s="283"/>
    </row>
    <row r="35" spans="2:13" ht="38.25" x14ac:dyDescent="0.2">
      <c r="B35" s="123">
        <v>3</v>
      </c>
      <c r="C35" s="115" t="s">
        <v>179</v>
      </c>
      <c r="D35" s="115" t="s">
        <v>287</v>
      </c>
      <c r="E35" s="115" t="s">
        <v>289</v>
      </c>
      <c r="F35" s="115" t="s">
        <v>289</v>
      </c>
      <c r="G35" s="116">
        <v>34850</v>
      </c>
      <c r="H35" s="116">
        <v>35274</v>
      </c>
      <c r="I35" s="117">
        <f t="shared" si="2"/>
        <v>-1.1616438356164382</v>
      </c>
      <c r="J35" s="118">
        <v>258</v>
      </c>
      <c r="K35" s="118">
        <v>258</v>
      </c>
      <c r="L35" s="282"/>
      <c r="M35" s="283"/>
    </row>
    <row r="36" spans="2:13" ht="38.25" x14ac:dyDescent="0.2">
      <c r="B36" s="123">
        <v>4</v>
      </c>
      <c r="C36" s="115" t="s">
        <v>179</v>
      </c>
      <c r="D36" s="115" t="s">
        <v>287</v>
      </c>
      <c r="E36" s="115" t="s">
        <v>290</v>
      </c>
      <c r="F36" s="115" t="s">
        <v>290</v>
      </c>
      <c r="G36" s="116">
        <v>35275</v>
      </c>
      <c r="H36" s="116">
        <v>37477</v>
      </c>
      <c r="I36" s="117">
        <f t="shared" si="2"/>
        <v>-6.0328767123287674</v>
      </c>
      <c r="J36" s="118">
        <v>258</v>
      </c>
      <c r="K36" s="118">
        <v>263</v>
      </c>
      <c r="L36" s="282"/>
      <c r="M36" s="283"/>
    </row>
    <row r="37" spans="2:13" ht="38.25" x14ac:dyDescent="0.2">
      <c r="B37" s="123">
        <v>5</v>
      </c>
      <c r="C37" s="115" t="s">
        <v>179</v>
      </c>
      <c r="D37" s="115" t="s">
        <v>287</v>
      </c>
      <c r="E37" s="115" t="s">
        <v>291</v>
      </c>
      <c r="F37" s="115" t="s">
        <v>291</v>
      </c>
      <c r="G37" s="116">
        <v>37478</v>
      </c>
      <c r="H37" s="116">
        <v>37802</v>
      </c>
      <c r="I37" s="117">
        <f t="shared" si="2"/>
        <v>-0.88767123287671235</v>
      </c>
      <c r="J37" s="118">
        <v>258</v>
      </c>
      <c r="K37" s="118">
        <v>263</v>
      </c>
      <c r="L37" s="282"/>
      <c r="M37" s="283"/>
    </row>
    <row r="38" spans="2:13" ht="84" customHeight="1" thickBot="1" x14ac:dyDescent="0.25">
      <c r="B38" s="124">
        <v>6</v>
      </c>
      <c r="C38" s="119" t="s">
        <v>178</v>
      </c>
      <c r="D38" s="119" t="s">
        <v>240</v>
      </c>
      <c r="E38" s="119" t="s">
        <v>282</v>
      </c>
      <c r="F38" s="119" t="s">
        <v>293</v>
      </c>
      <c r="G38" s="120">
        <v>38306</v>
      </c>
      <c r="H38" s="120">
        <v>41340</v>
      </c>
      <c r="I38" s="121">
        <f>(G38-H38)/365</f>
        <v>-8.3123287671232884</v>
      </c>
      <c r="J38" s="122">
        <v>264</v>
      </c>
      <c r="K38" s="122">
        <v>264</v>
      </c>
      <c r="L38" s="284"/>
      <c r="M38" s="285"/>
    </row>
    <row r="39" spans="2:13" ht="15" customHeight="1" x14ac:dyDescent="0.2">
      <c r="F39" s="278" t="s">
        <v>312</v>
      </c>
      <c r="G39" s="151"/>
      <c r="H39" s="151"/>
      <c r="I39" s="280">
        <f ca="1">SUM(I33:I39)</f>
        <v>-20.18904109589041</v>
      </c>
    </row>
    <row r="40" spans="2:13" ht="13.5" thickBot="1" x14ac:dyDescent="0.25">
      <c r="F40" s="279"/>
      <c r="G40" s="150"/>
      <c r="H40" s="150"/>
      <c r="I40" s="281"/>
    </row>
  </sheetData>
  <mergeCells count="51">
    <mergeCell ref="B12:D12"/>
    <mergeCell ref="E12:G12"/>
    <mergeCell ref="H12:I12"/>
    <mergeCell ref="J12:K12"/>
    <mergeCell ref="B13:D13"/>
    <mergeCell ref="E13:G13"/>
    <mergeCell ref="H13:I13"/>
    <mergeCell ref="J13:K13"/>
    <mergeCell ref="B10:D10"/>
    <mergeCell ref="E10:G10"/>
    <mergeCell ref="H10:I10"/>
    <mergeCell ref="J10:K10"/>
    <mergeCell ref="B11:D11"/>
    <mergeCell ref="E11:G11"/>
    <mergeCell ref="H11:I11"/>
    <mergeCell ref="J11:K11"/>
    <mergeCell ref="B9:D9"/>
    <mergeCell ref="E9:G9"/>
    <mergeCell ref="H9:I9"/>
    <mergeCell ref="J9:K9"/>
    <mergeCell ref="B3:D3"/>
    <mergeCell ref="E3:K3"/>
    <mergeCell ref="B4:D4"/>
    <mergeCell ref="E4:K4"/>
    <mergeCell ref="B8:M8"/>
    <mergeCell ref="L10:M10"/>
    <mergeCell ref="L9:M9"/>
    <mergeCell ref="L11:M11"/>
    <mergeCell ref="L12:M12"/>
    <mergeCell ref="L13:M13"/>
    <mergeCell ref="L18:M18"/>
    <mergeCell ref="L19:M19"/>
    <mergeCell ref="L20:M20"/>
    <mergeCell ref="L21:M21"/>
    <mergeCell ref="L22:M22"/>
    <mergeCell ref="L23:M23"/>
    <mergeCell ref="L24:M24"/>
    <mergeCell ref="L25:M25"/>
    <mergeCell ref="L26:M26"/>
    <mergeCell ref="L27:M27"/>
    <mergeCell ref="F39:F40"/>
    <mergeCell ref="I39:I40"/>
    <mergeCell ref="F28:F29"/>
    <mergeCell ref="I28:I29"/>
    <mergeCell ref="L38:M38"/>
    <mergeCell ref="L32:M32"/>
    <mergeCell ref="L33:M33"/>
    <mergeCell ref="L34:M34"/>
    <mergeCell ref="L35:M35"/>
    <mergeCell ref="L36:M36"/>
    <mergeCell ref="L37:M37"/>
  </mergeCells>
  <pageMargins left="0.7" right="0.7" top="0.75" bottom="0.75" header="0.3" footer="0.3"/>
  <pageSetup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3"/>
  <sheetViews>
    <sheetView topLeftCell="A25" zoomScale="85" zoomScaleNormal="85" workbookViewId="0">
      <selection activeCell="H37" sqref="H37"/>
    </sheetView>
  </sheetViews>
  <sheetFormatPr baseColWidth="10" defaultRowHeight="12.75" x14ac:dyDescent="0.2"/>
  <cols>
    <col min="1" max="1" width="3.140625" style="35" customWidth="1"/>
    <col min="2" max="3" width="14.7109375" style="35" customWidth="1"/>
    <col min="4" max="4" width="20.85546875" style="35" customWidth="1"/>
    <col min="5" max="5" width="30" style="35" customWidth="1"/>
    <col min="6" max="6" width="39.140625" style="35" customWidth="1"/>
    <col min="7" max="11" width="14.7109375" style="35" customWidth="1"/>
    <col min="12" max="13" width="13.7109375" style="35" customWidth="1"/>
    <col min="14" max="16384" width="11.42578125" style="35"/>
  </cols>
  <sheetData>
    <row r="2" spans="2:13" ht="13.5" thickBot="1" x14ac:dyDescent="0.25"/>
    <row r="3" spans="2:13" ht="15.75" customHeight="1" x14ac:dyDescent="0.2">
      <c r="B3" s="297" t="s">
        <v>98</v>
      </c>
      <c r="C3" s="298"/>
      <c r="D3" s="298"/>
      <c r="E3" s="328" t="s">
        <v>294</v>
      </c>
      <c r="F3" s="329"/>
      <c r="G3" s="329"/>
      <c r="H3" s="329"/>
      <c r="I3" s="329"/>
      <c r="J3" s="329"/>
      <c r="K3" s="330"/>
      <c r="L3" s="129"/>
    </row>
    <row r="4" spans="2:13" ht="15.75" customHeight="1" thickBot="1" x14ac:dyDescent="0.25">
      <c r="B4" s="299" t="s">
        <v>99</v>
      </c>
      <c r="C4" s="300"/>
      <c r="D4" s="300"/>
      <c r="E4" s="331" t="s">
        <v>295</v>
      </c>
      <c r="F4" s="332"/>
      <c r="G4" s="332"/>
      <c r="H4" s="332"/>
      <c r="I4" s="332"/>
      <c r="J4" s="332"/>
      <c r="K4" s="333"/>
      <c r="L4" s="129"/>
    </row>
    <row r="6" spans="2:13" ht="15.75" x14ac:dyDescent="0.25">
      <c r="B6" s="82" t="s">
        <v>106</v>
      </c>
    </row>
    <row r="7" spans="2:13" ht="13.5" thickBot="1" x14ac:dyDescent="0.25"/>
    <row r="8" spans="2:13" ht="15" customHeight="1" x14ac:dyDescent="0.2">
      <c r="B8" s="194" t="s">
        <v>103</v>
      </c>
      <c r="C8" s="195"/>
      <c r="D8" s="195"/>
      <c r="E8" s="195"/>
      <c r="F8" s="195"/>
      <c r="G8" s="195"/>
      <c r="H8" s="195"/>
      <c r="I8" s="195"/>
      <c r="J8" s="195"/>
      <c r="K8" s="195"/>
      <c r="L8" s="195"/>
      <c r="M8" s="196"/>
    </row>
    <row r="9" spans="2:13" ht="30.75" customHeight="1" x14ac:dyDescent="0.2">
      <c r="B9" s="301" t="s">
        <v>100</v>
      </c>
      <c r="C9" s="290"/>
      <c r="D9" s="290"/>
      <c r="E9" s="290" t="s">
        <v>101</v>
      </c>
      <c r="F9" s="290"/>
      <c r="G9" s="290"/>
      <c r="H9" s="198" t="s">
        <v>102</v>
      </c>
      <c r="I9" s="198"/>
      <c r="J9" s="290" t="s">
        <v>0</v>
      </c>
      <c r="K9" s="290"/>
      <c r="L9" s="290" t="s">
        <v>8</v>
      </c>
      <c r="M9" s="291"/>
    </row>
    <row r="10" spans="2:13" ht="14.25" x14ac:dyDescent="0.2">
      <c r="B10" s="334" t="s">
        <v>296</v>
      </c>
      <c r="C10" s="335"/>
      <c r="D10" s="335"/>
      <c r="E10" s="335" t="s">
        <v>297</v>
      </c>
      <c r="F10" s="335"/>
      <c r="G10" s="335"/>
      <c r="H10" s="336">
        <v>34026</v>
      </c>
      <c r="I10" s="336"/>
      <c r="J10" s="337">
        <v>272</v>
      </c>
      <c r="K10" s="337"/>
      <c r="L10" s="282"/>
      <c r="M10" s="283"/>
    </row>
    <row r="11" spans="2:13" x14ac:dyDescent="0.2">
      <c r="B11" s="322"/>
      <c r="C11" s="282"/>
      <c r="D11" s="282"/>
      <c r="E11" s="282"/>
      <c r="F11" s="282"/>
      <c r="G11" s="282"/>
      <c r="H11" s="282"/>
      <c r="I11" s="282"/>
      <c r="J11" s="282"/>
      <c r="K11" s="282"/>
      <c r="L11" s="282"/>
      <c r="M11" s="283"/>
    </row>
    <row r="12" spans="2:13" x14ac:dyDescent="0.2">
      <c r="B12" s="322"/>
      <c r="C12" s="282"/>
      <c r="D12" s="282"/>
      <c r="E12" s="282"/>
      <c r="F12" s="282"/>
      <c r="G12" s="282"/>
      <c r="H12" s="282"/>
      <c r="I12" s="282"/>
      <c r="J12" s="282"/>
      <c r="K12" s="282"/>
      <c r="L12" s="282"/>
      <c r="M12" s="283"/>
    </row>
    <row r="13" spans="2:13" ht="15.75" customHeight="1" thickBot="1" x14ac:dyDescent="0.25">
      <c r="B13" s="321"/>
      <c r="C13" s="284"/>
      <c r="D13" s="284"/>
      <c r="E13" s="284"/>
      <c r="F13" s="284"/>
      <c r="G13" s="284"/>
      <c r="H13" s="284"/>
      <c r="I13" s="284"/>
      <c r="J13" s="284"/>
      <c r="K13" s="284"/>
      <c r="L13" s="284"/>
      <c r="M13" s="285"/>
    </row>
    <row r="16" spans="2:13" ht="15.75" x14ac:dyDescent="0.25">
      <c r="B16" s="82" t="s">
        <v>107</v>
      </c>
    </row>
    <row r="17" spans="2:13" ht="13.5" thickBot="1" x14ac:dyDescent="0.25"/>
    <row r="18" spans="2:13" ht="25.5" x14ac:dyDescent="0.2">
      <c r="B18" s="74" t="s">
        <v>108</v>
      </c>
      <c r="C18" s="75" t="s">
        <v>109</v>
      </c>
      <c r="D18" s="75" t="s">
        <v>113</v>
      </c>
      <c r="E18" s="76" t="s">
        <v>110</v>
      </c>
      <c r="F18" s="76" t="s">
        <v>111</v>
      </c>
      <c r="G18" s="75" t="s">
        <v>114</v>
      </c>
      <c r="H18" s="75" t="s">
        <v>115</v>
      </c>
      <c r="I18" s="75" t="s">
        <v>112</v>
      </c>
      <c r="J18" s="75" t="s">
        <v>116</v>
      </c>
      <c r="K18" s="75" t="s">
        <v>117</v>
      </c>
      <c r="L18" s="286" t="s">
        <v>8</v>
      </c>
      <c r="M18" s="287"/>
    </row>
    <row r="19" spans="2:13" ht="54.75" customHeight="1" x14ac:dyDescent="0.2">
      <c r="B19" s="123">
        <v>1</v>
      </c>
      <c r="C19" s="115" t="s">
        <v>179</v>
      </c>
      <c r="D19" s="115" t="s">
        <v>298</v>
      </c>
      <c r="E19" s="115" t="s">
        <v>299</v>
      </c>
      <c r="F19" s="115" t="s">
        <v>300</v>
      </c>
      <c r="G19" s="116">
        <v>37408</v>
      </c>
      <c r="H19" s="116">
        <v>38352</v>
      </c>
      <c r="I19" s="117">
        <f>(G19-H19)/365</f>
        <v>-2.5863013698630137</v>
      </c>
      <c r="J19" s="118">
        <v>273</v>
      </c>
      <c r="K19" s="118">
        <v>273</v>
      </c>
      <c r="L19" s="282"/>
      <c r="M19" s="283"/>
    </row>
    <row r="20" spans="2:13" ht="25.5" x14ac:dyDescent="0.2">
      <c r="B20" s="123">
        <v>2</v>
      </c>
      <c r="C20" s="115" t="s">
        <v>179</v>
      </c>
      <c r="D20" s="115" t="s">
        <v>240</v>
      </c>
      <c r="E20" s="115" t="s">
        <v>301</v>
      </c>
      <c r="F20" s="115" t="s">
        <v>302</v>
      </c>
      <c r="G20" s="116">
        <v>38353</v>
      </c>
      <c r="H20" s="116">
        <v>38717</v>
      </c>
      <c r="I20" s="117">
        <f t="shared" ref="I20:I21" si="0">(G20-H20)/365</f>
        <v>-0.99726027397260275</v>
      </c>
      <c r="J20" s="118">
        <v>274</v>
      </c>
      <c r="K20" s="118">
        <v>274</v>
      </c>
      <c r="L20" s="282"/>
      <c r="M20" s="283"/>
    </row>
    <row r="21" spans="2:13" ht="55.5" customHeight="1" x14ac:dyDescent="0.2">
      <c r="B21" s="123">
        <v>3</v>
      </c>
      <c r="C21" s="115" t="s">
        <v>147</v>
      </c>
      <c r="D21" s="115" t="s">
        <v>298</v>
      </c>
      <c r="E21" s="115" t="s">
        <v>301</v>
      </c>
      <c r="F21" s="115" t="s">
        <v>303</v>
      </c>
      <c r="G21" s="116">
        <v>38718</v>
      </c>
      <c r="H21" s="116">
        <v>41274</v>
      </c>
      <c r="I21" s="117">
        <f t="shared" si="0"/>
        <v>-7.0027397260273974</v>
      </c>
      <c r="J21" s="118">
        <v>273</v>
      </c>
      <c r="K21" s="118">
        <v>273</v>
      </c>
      <c r="L21" s="282"/>
      <c r="M21" s="283"/>
    </row>
    <row r="22" spans="2:13" ht="26.25" thickBot="1" x14ac:dyDescent="0.25">
      <c r="B22" s="124">
        <v>4</v>
      </c>
      <c r="C22" s="119" t="s">
        <v>150</v>
      </c>
      <c r="D22" s="119" t="s">
        <v>240</v>
      </c>
      <c r="E22" s="119" t="s">
        <v>301</v>
      </c>
      <c r="F22" s="119" t="s">
        <v>303</v>
      </c>
      <c r="G22" s="120">
        <v>41640</v>
      </c>
      <c r="H22" s="120">
        <v>41786</v>
      </c>
      <c r="I22" s="121">
        <f>(G22-H22)/365</f>
        <v>-0.4</v>
      </c>
      <c r="J22" s="122">
        <v>275</v>
      </c>
      <c r="K22" s="122">
        <v>275</v>
      </c>
      <c r="L22" s="284"/>
      <c r="M22" s="285"/>
    </row>
    <row r="23" spans="2:13" ht="15" customHeight="1" x14ac:dyDescent="0.2">
      <c r="F23" s="278" t="s">
        <v>312</v>
      </c>
      <c r="G23" s="151"/>
      <c r="H23" s="151"/>
      <c r="I23" s="280">
        <f ca="1">SUM(I19:I23)</f>
        <v>-10.986301369863014</v>
      </c>
    </row>
    <row r="24" spans="2:13" ht="13.5" thickBot="1" x14ac:dyDescent="0.25">
      <c r="F24" s="279"/>
      <c r="G24" s="150"/>
      <c r="H24" s="150"/>
      <c r="I24" s="281"/>
    </row>
    <row r="25" spans="2:13" ht="15.75" x14ac:dyDescent="0.25">
      <c r="B25" s="82" t="s">
        <v>118</v>
      </c>
    </row>
    <row r="26" spans="2:13" ht="13.5" thickBot="1" x14ac:dyDescent="0.25"/>
    <row r="27" spans="2:13" ht="25.5" x14ac:dyDescent="0.2">
      <c r="B27" s="74" t="s">
        <v>108</v>
      </c>
      <c r="C27" s="75" t="s">
        <v>109</v>
      </c>
      <c r="D27" s="75" t="s">
        <v>113</v>
      </c>
      <c r="E27" s="76" t="s">
        <v>110</v>
      </c>
      <c r="F27" s="76" t="s">
        <v>111</v>
      </c>
      <c r="G27" s="75" t="s">
        <v>114</v>
      </c>
      <c r="H27" s="75" t="s">
        <v>115</v>
      </c>
      <c r="I27" s="75" t="s">
        <v>112</v>
      </c>
      <c r="J27" s="75" t="s">
        <v>116</v>
      </c>
      <c r="K27" s="75" t="s">
        <v>117</v>
      </c>
      <c r="L27" s="286" t="s">
        <v>8</v>
      </c>
      <c r="M27" s="287"/>
    </row>
    <row r="28" spans="2:13" ht="51" x14ac:dyDescent="0.2">
      <c r="B28" s="123">
        <v>1</v>
      </c>
      <c r="C28" s="115" t="s">
        <v>178</v>
      </c>
      <c r="D28" s="115" t="s">
        <v>298</v>
      </c>
      <c r="E28" s="115" t="s">
        <v>299</v>
      </c>
      <c r="F28" s="115" t="s">
        <v>300</v>
      </c>
      <c r="G28" s="116">
        <v>37408</v>
      </c>
      <c r="H28" s="116">
        <v>38352</v>
      </c>
      <c r="I28" s="117">
        <f>(G28-H28)/365</f>
        <v>-2.5863013698630137</v>
      </c>
      <c r="J28" s="118">
        <v>273</v>
      </c>
      <c r="K28" s="118">
        <v>273</v>
      </c>
      <c r="L28" s="282"/>
      <c r="M28" s="283"/>
    </row>
    <row r="29" spans="2:13" ht="25.5" x14ac:dyDescent="0.2">
      <c r="B29" s="123">
        <v>2</v>
      </c>
      <c r="C29" s="115" t="s">
        <v>178</v>
      </c>
      <c r="D29" s="115" t="s">
        <v>240</v>
      </c>
      <c r="E29" s="115" t="s">
        <v>301</v>
      </c>
      <c r="F29" s="115" t="s">
        <v>302</v>
      </c>
      <c r="G29" s="116">
        <v>38353</v>
      </c>
      <c r="H29" s="116">
        <v>38717</v>
      </c>
      <c r="I29" s="117">
        <f t="shared" ref="I29:I30" si="1">(G29-H29)/365</f>
        <v>-0.99726027397260275</v>
      </c>
      <c r="J29" s="118">
        <v>274</v>
      </c>
      <c r="K29" s="118">
        <v>274</v>
      </c>
      <c r="L29" s="282"/>
      <c r="M29" s="283"/>
    </row>
    <row r="30" spans="2:13" ht="51" x14ac:dyDescent="0.2">
      <c r="B30" s="123">
        <v>3</v>
      </c>
      <c r="C30" s="115" t="s">
        <v>179</v>
      </c>
      <c r="D30" s="115" t="s">
        <v>298</v>
      </c>
      <c r="E30" s="115" t="s">
        <v>301</v>
      </c>
      <c r="F30" s="115" t="s">
        <v>303</v>
      </c>
      <c r="G30" s="116">
        <v>38718</v>
      </c>
      <c r="H30" s="116">
        <v>41274</v>
      </c>
      <c r="I30" s="117">
        <f t="shared" si="1"/>
        <v>-7.0027397260273974</v>
      </c>
      <c r="J30" s="118">
        <v>273</v>
      </c>
      <c r="K30" s="118">
        <v>273</v>
      </c>
      <c r="L30" s="282"/>
      <c r="M30" s="283"/>
    </row>
    <row r="31" spans="2:13" ht="26.25" thickBot="1" x14ac:dyDescent="0.25">
      <c r="B31" s="124">
        <v>4</v>
      </c>
      <c r="C31" s="119" t="s">
        <v>150</v>
      </c>
      <c r="D31" s="119" t="s">
        <v>240</v>
      </c>
      <c r="E31" s="119" t="s">
        <v>301</v>
      </c>
      <c r="F31" s="119" t="s">
        <v>303</v>
      </c>
      <c r="G31" s="120">
        <v>41640</v>
      </c>
      <c r="H31" s="120">
        <v>41786</v>
      </c>
      <c r="I31" s="121">
        <f>(G31-H31)/365</f>
        <v>-0.4</v>
      </c>
      <c r="J31" s="122">
        <v>275</v>
      </c>
      <c r="K31" s="122">
        <v>275</v>
      </c>
      <c r="L31" s="284"/>
      <c r="M31" s="285"/>
    </row>
    <row r="32" spans="2:13" ht="15" customHeight="1" x14ac:dyDescent="0.2">
      <c r="F32" s="278" t="s">
        <v>312</v>
      </c>
      <c r="G32" s="151"/>
      <c r="H32" s="151"/>
      <c r="I32" s="280">
        <f ca="1">SUM(I28:I32)</f>
        <v>-10.986301369863014</v>
      </c>
    </row>
    <row r="33" spans="6:9" ht="13.5" thickBot="1" x14ac:dyDescent="0.25">
      <c r="F33" s="279"/>
      <c r="G33" s="150"/>
      <c r="H33" s="150"/>
      <c r="I33" s="281"/>
    </row>
  </sheetData>
  <mergeCells count="44">
    <mergeCell ref="B13:D13"/>
    <mergeCell ref="E13:G13"/>
    <mergeCell ref="H13:I13"/>
    <mergeCell ref="J13:K13"/>
    <mergeCell ref="B11:D11"/>
    <mergeCell ref="E11:G11"/>
    <mergeCell ref="H11:I11"/>
    <mergeCell ref="J11:K11"/>
    <mergeCell ref="B12:D12"/>
    <mergeCell ref="E12:G12"/>
    <mergeCell ref="H12:I12"/>
    <mergeCell ref="J12:K12"/>
    <mergeCell ref="B3:D3"/>
    <mergeCell ref="E3:K3"/>
    <mergeCell ref="B4:D4"/>
    <mergeCell ref="E4:K4"/>
    <mergeCell ref="B10:D10"/>
    <mergeCell ref="E10:G10"/>
    <mergeCell ref="H10:I10"/>
    <mergeCell ref="J10:K10"/>
    <mergeCell ref="B8:M8"/>
    <mergeCell ref="B9:D9"/>
    <mergeCell ref="E9:G9"/>
    <mergeCell ref="H9:I9"/>
    <mergeCell ref="J9:K9"/>
    <mergeCell ref="L9:M9"/>
    <mergeCell ref="L18:M18"/>
    <mergeCell ref="L19:M19"/>
    <mergeCell ref="L20:M20"/>
    <mergeCell ref="L21:M21"/>
    <mergeCell ref="L10:M10"/>
    <mergeCell ref="L11:M11"/>
    <mergeCell ref="L12:M12"/>
    <mergeCell ref="L13:M13"/>
    <mergeCell ref="L22:M22"/>
    <mergeCell ref="L27:M27"/>
    <mergeCell ref="L28:M28"/>
    <mergeCell ref="L29:M29"/>
    <mergeCell ref="L30:M30"/>
    <mergeCell ref="F23:F24"/>
    <mergeCell ref="I23:I24"/>
    <mergeCell ref="F32:F33"/>
    <mergeCell ref="I32:I33"/>
    <mergeCell ref="L31:M31"/>
  </mergeCell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RESUMEN</vt:lpstr>
      <vt:lpstr>FACTORES TÉCNICOS DE EVALUACIÓN</vt:lpstr>
      <vt:lpstr> EXPERIENCIA DEL PROPONENTE</vt:lpstr>
      <vt:lpstr>EXPERTO TÉCNICO - DIR PROYECTO</vt:lpstr>
      <vt:lpstr>EXPERTO TÉCNICO - ING ELEC TELE</vt:lpstr>
      <vt:lpstr>EXPERTO TÉCNICO - ING ELECTRICO</vt:lpstr>
      <vt:lpstr>EXPERTO TÉCNICO - ING CIVIL ARQ</vt:lpstr>
      <vt:lpstr>EXPERTO JURÍDICO</vt:lpstr>
      <vt:lpstr>EXPERTO FINANCIERO</vt:lpstr>
      <vt:lpstr>FACTORES PONDERABLES</vt:lpstr>
      <vt:lpstr>' EXPERIENCIA DEL PROPONENTE'!Área_de_impresión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 Ariza</dc:creator>
  <cp:lastModifiedBy>Claudia Milena Collazos Saenz</cp:lastModifiedBy>
  <dcterms:created xsi:type="dcterms:W3CDTF">2011-06-23T19:04:50Z</dcterms:created>
  <dcterms:modified xsi:type="dcterms:W3CDTF">2014-06-12T23:11:19Z</dcterms:modified>
</cp:coreProperties>
</file>