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Coordinacion de procesos de seleccion\2014\PROCESOS MISIONALES\INVITACIONES CERRADAS\INVITACION CERRADA 09 STREAMING\EVALUACION\FINANCIERA\"/>
    </mc:Choice>
  </mc:AlternateContent>
  <bookViews>
    <workbookView xWindow="0" yWindow="0" windowWidth="20490" windowHeight="7755" activeTab="1"/>
  </bookViews>
  <sheets>
    <sheet name="FINANCIERA " sheetId="1" r:id="rId1"/>
    <sheet name="ECONOMICA" sheetId="2" r:id="rId2"/>
    <sheet name="Hoja3" sheetId="3" r:id="rId3"/>
  </sheets>
  <calcPr calcId="152511"/>
</workbook>
</file>

<file path=xl/calcChain.xml><?xml version="1.0" encoding="utf-8"?>
<calcChain xmlns="http://schemas.openxmlformats.org/spreadsheetml/2006/main">
  <c r="F9" i="2" l="1"/>
  <c r="F8" i="2"/>
  <c r="C15" i="1"/>
  <c r="C14" i="1"/>
  <c r="C13" i="1"/>
  <c r="C12" i="1"/>
  <c r="F10" i="2" l="1"/>
  <c r="F11" i="2"/>
  <c r="F12" i="2" s="1"/>
</calcChain>
</file>

<file path=xl/sharedStrings.xml><?xml version="1.0" encoding="utf-8"?>
<sst xmlns="http://schemas.openxmlformats.org/spreadsheetml/2006/main" count="42" uniqueCount="36">
  <si>
    <t>Radio Televisión Nacional de Colombia- RTVC, requiere contratar la adquisición, instalación, puesta en funcionamiento, soporte técnico de una plataforma tecnológica de streaming, para el servicio integral de emisión en vivo de la programación de los canales, emisoras y sitios Web de la entidad, dando cumplimiento a las obligaciones, acuerdos de niveles de servicio, indicadores de servicio y a los requerimientos establecidos.</t>
  </si>
  <si>
    <t>INVITACIÓN CERRADA Nº 09 de 2014</t>
  </si>
  <si>
    <t>Presupuesto : ($611.000.000.oo)</t>
  </si>
  <si>
    <t>a) Estados financieros comparativos del año 2012-2013 con corte a 31 de diciembre de cada año (Balance General y Estado de Pérdidas y Ganancias) especificando el activo corriente, activo fijo, pasivo corriente y pasivo a largo plazo, firmados por el proponente persona natural o por el Representante Legal de la persona jurídica y el contador o Revisor Fiscal de la empresa si está obligado a tener.</t>
  </si>
  <si>
    <t>b) Notas a los Estados Financieros año 2012 y 2013 con corte a 31 de diciembre de cada año, según Artículo 36 Ley 222/95.</t>
  </si>
  <si>
    <t>c) Certificación de los Estados Financieros año 2012 y 2013 con corte a 31 de diciembre de cada año, según Artículo 37 Ley 222/95.</t>
  </si>
  <si>
    <t>OFERENTES COLOMBIANOS O EXTRANJEROS CON SUCURSAL EN COLOMBIA</t>
  </si>
  <si>
    <t>• Índice de liquidez ≥ 2,0</t>
  </si>
  <si>
    <t>• Nivel de endeudamiento ≤ 60%</t>
  </si>
  <si>
    <t>INDICADORES</t>
  </si>
  <si>
    <t>MULTISTREAM LATINOAMERICA S.A.S.</t>
  </si>
  <si>
    <t>FOLIO 36-38</t>
  </si>
  <si>
    <t>Certificados de vigencia y Antecedentes Disciplinarios del contador y/o del revisor fiscal, expedidos por la Junta Central de Contadores, con fecha no mayor a noventa (90) días calendario, anteriores a la fecha del presente proceso de contratación.</t>
  </si>
  <si>
    <t>FOLIO 40-44</t>
  </si>
  <si>
    <t>• Capital de trabajo ≥ 40% del Presupuesto Oficial = 244,400,000</t>
  </si>
  <si>
    <t>• Patrimonio líquido ≥ 40% del Presupuesto Oficial= 244,400,000</t>
  </si>
  <si>
    <t>NUMERAL</t>
  </si>
  <si>
    <t>NOMBRE / ACTIVIDAD</t>
  </si>
  <si>
    <t>CANTIDAD</t>
  </si>
  <si>
    <t>VR. UNIT</t>
  </si>
  <si>
    <t>VR. TOTAL</t>
  </si>
  <si>
    <t>COSTO IMPLEMENTACIÓN DE LA SOLUCIÓN (1 PAGO DE UNA SOLA VEZ)</t>
  </si>
  <si>
    <t>COSTO DEL SERVICIO MENSUAL EN LAS CONDICIONES SOLICITADAS</t>
  </si>
  <si>
    <t>IVA SUBTOTAL COSTOS DIRECTOS</t>
  </si>
  <si>
    <t>VALOR TOTAL (SUBTOTAL COSTOS DIRECTOS + IVA)</t>
  </si>
  <si>
    <t xml:space="preserve">PUNTAJE </t>
  </si>
  <si>
    <t>PROPONENTE</t>
  </si>
  <si>
    <t>Evaluación  Financiera</t>
  </si>
  <si>
    <t>Evaluación  Economica</t>
  </si>
  <si>
    <t>CUMPLE</t>
  </si>
  <si>
    <t>FOLIO 45 (X)</t>
  </si>
  <si>
    <t xml:space="preserve"> (X)</t>
  </si>
  <si>
    <t xml:space="preserve">(x) </t>
  </si>
  <si>
    <t>Corresponde a documentos aportados por el proponente requeridos por la entidad en el periodo de evalución</t>
  </si>
  <si>
    <t>Nota</t>
  </si>
  <si>
    <t>La propuesta que contenga una oferta económica por un VALOR TOTAL inferior al 90% del presupuesto oficial, SERÁ RECHAZADA.$ 549,900,000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</si>
</sst>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8" x14ac:knownFonts="1">
    <font>
      <sz val="11"/>
      <color theme="1"/>
      <name val="Calibri"/>
      <family val="2"/>
      <scheme val="minor"/>
    </font>
    <font>
      <sz val="11"/>
      <color theme="1"/>
      <name val="Calibri"/>
      <family val="2"/>
      <scheme val="minor"/>
    </font>
    <font>
      <sz val="11"/>
      <color theme="1"/>
      <name val="Arial Narrow"/>
      <family val="2"/>
    </font>
    <font>
      <sz val="10"/>
      <color theme="1"/>
      <name val="Arial Narrow"/>
      <family val="2"/>
    </font>
    <font>
      <b/>
      <sz val="10"/>
      <color theme="1"/>
      <name val="Arial Narrow"/>
      <family val="2"/>
    </font>
    <font>
      <b/>
      <sz val="11"/>
      <color theme="1"/>
      <name val="Arial Narrow"/>
      <family val="2"/>
    </font>
    <font>
      <b/>
      <i/>
      <sz val="11"/>
      <color theme="1"/>
      <name val="Arial Narrow"/>
      <family val="2"/>
    </font>
    <font>
      <b/>
      <sz val="12"/>
      <color theme="1"/>
      <name val="Arial Narrow"/>
      <family val="2"/>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64">
    <xf numFmtId="0" fontId="0" fillId="0" borderId="0" xfId="0"/>
    <xf numFmtId="0" fontId="3" fillId="0" borderId="0" xfId="0" applyFont="1"/>
    <xf numFmtId="0" fontId="4" fillId="0" borderId="0" xfId="0" applyFont="1" applyAlignment="1">
      <alignment horizontal="center" vertical="center" wrapText="1"/>
    </xf>
    <xf numFmtId="0" fontId="3" fillId="0" borderId="0" xfId="0" applyFont="1" applyAlignment="1">
      <alignment vertical="center"/>
    </xf>
    <xf numFmtId="0" fontId="3" fillId="0" borderId="0" xfId="0" applyFont="1" applyAlignment="1">
      <alignment vertical="center" wrapText="1"/>
    </xf>
    <xf numFmtId="0" fontId="2" fillId="0" borderId="0" xfId="0" applyFont="1" applyAlignment="1">
      <alignment vertical="center"/>
    </xf>
    <xf numFmtId="0" fontId="2" fillId="0" borderId="8" xfId="0" applyFont="1" applyBorder="1" applyAlignment="1">
      <alignment vertical="center"/>
    </xf>
    <xf numFmtId="0" fontId="2" fillId="0" borderId="10" xfId="0" applyFont="1" applyBorder="1" applyAlignment="1">
      <alignment vertical="center"/>
    </xf>
    <xf numFmtId="0" fontId="2" fillId="0" borderId="1" xfId="0" applyFont="1" applyBorder="1" applyAlignment="1">
      <alignment vertical="center"/>
    </xf>
    <xf numFmtId="0" fontId="2" fillId="0" borderId="0" xfId="0" applyFont="1" applyAlignment="1">
      <alignment vertical="center" wrapText="1"/>
    </xf>
    <xf numFmtId="0" fontId="2" fillId="0" borderId="8" xfId="0" applyFont="1" applyBorder="1" applyAlignment="1">
      <alignment horizontal="center" vertical="center"/>
    </xf>
    <xf numFmtId="165" fontId="2" fillId="0" borderId="8" xfId="1" applyNumberFormat="1" applyFont="1" applyBorder="1" applyAlignment="1">
      <alignment vertical="center"/>
    </xf>
    <xf numFmtId="165" fontId="2" fillId="0" borderId="11" xfId="1" applyNumberFormat="1" applyFont="1" applyBorder="1" applyAlignment="1">
      <alignment vertical="center"/>
    </xf>
    <xf numFmtId="165" fontId="2" fillId="0" borderId="5" xfId="1" applyNumberFormat="1" applyFont="1" applyBorder="1" applyAlignment="1">
      <alignment vertical="center"/>
    </xf>
    <xf numFmtId="165" fontId="2" fillId="0" borderId="7" xfId="1" applyNumberFormat="1" applyFont="1" applyBorder="1" applyAlignment="1">
      <alignment vertical="center"/>
    </xf>
    <xf numFmtId="165" fontId="2" fillId="0" borderId="0" xfId="1" applyNumberFormat="1" applyFont="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vertical="center" wrapText="1"/>
    </xf>
    <xf numFmtId="165" fontId="2" fillId="0" borderId="7" xfId="0" applyNumberFormat="1" applyFont="1" applyBorder="1" applyAlignment="1">
      <alignment vertical="center"/>
    </xf>
    <xf numFmtId="0" fontId="3" fillId="0" borderId="5" xfId="0" applyFont="1" applyBorder="1" applyAlignment="1">
      <alignment horizontal="center" vertical="center"/>
    </xf>
    <xf numFmtId="0" fontId="3" fillId="0" borderId="4" xfId="0" applyFont="1" applyBorder="1" applyAlignment="1">
      <alignment wrapText="1"/>
    </xf>
    <xf numFmtId="0" fontId="3" fillId="0" borderId="6" xfId="0" applyFont="1" applyBorder="1" applyAlignment="1">
      <alignment wrapText="1"/>
    </xf>
    <xf numFmtId="0" fontId="3" fillId="0" borderId="7" xfId="0" applyFont="1" applyBorder="1" applyAlignment="1">
      <alignment horizontal="center" vertical="center"/>
    </xf>
    <xf numFmtId="0" fontId="3" fillId="0" borderId="9" xfId="0" applyFont="1" applyBorder="1" applyAlignment="1">
      <alignment vertical="center" wrapText="1"/>
    </xf>
    <xf numFmtId="0" fontId="3" fillId="0" borderId="11" xfId="0" applyFont="1" applyBorder="1" applyAlignment="1">
      <alignment horizontal="center" vertical="center"/>
    </xf>
    <xf numFmtId="0" fontId="5" fillId="0" borderId="15" xfId="0" applyFont="1" applyBorder="1"/>
    <xf numFmtId="0" fontId="6" fillId="0" borderId="16" xfId="0" applyFont="1" applyBorder="1" applyAlignment="1">
      <alignment horizontal="center"/>
    </xf>
    <xf numFmtId="0" fontId="5" fillId="0" borderId="15" xfId="0" applyFont="1" applyBorder="1" applyAlignment="1">
      <alignment horizontal="left" wrapText="1"/>
    </xf>
    <xf numFmtId="0" fontId="3" fillId="0" borderId="2" xfId="0" applyFont="1" applyBorder="1"/>
    <xf numFmtId="164" fontId="3" fillId="0" borderId="3" xfId="1" applyFont="1" applyBorder="1"/>
    <xf numFmtId="0" fontId="3" fillId="0" borderId="4" xfId="0" applyFont="1" applyBorder="1"/>
    <xf numFmtId="9" fontId="3" fillId="0" borderId="5" xfId="2" applyFont="1" applyBorder="1"/>
    <xf numFmtId="165" fontId="3" fillId="0" borderId="5" xfId="1" applyNumberFormat="1" applyFont="1" applyBorder="1"/>
    <xf numFmtId="0" fontId="3" fillId="0" borderId="6" xfId="0" applyFont="1" applyBorder="1"/>
    <xf numFmtId="165" fontId="3" fillId="0" borderId="7" xfId="1" applyNumberFormat="1" applyFont="1" applyBorder="1"/>
    <xf numFmtId="0" fontId="2" fillId="0" borderId="9" xfId="0" applyFont="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horizontal="center" vertical="center"/>
    </xf>
    <xf numFmtId="165" fontId="2" fillId="0" borderId="10" xfId="1" applyNumberFormat="1" applyFont="1" applyBorder="1" applyAlignment="1">
      <alignment vertical="center"/>
    </xf>
    <xf numFmtId="165" fontId="2" fillId="0" borderId="11" xfId="0" applyNumberFormat="1" applyFont="1" applyBorder="1" applyAlignment="1">
      <alignment vertical="center"/>
    </xf>
    <xf numFmtId="0" fontId="5" fillId="0" borderId="15" xfId="0" applyFont="1" applyBorder="1" applyAlignment="1">
      <alignment horizontal="center" vertical="center"/>
    </xf>
    <xf numFmtId="0" fontId="5" fillId="0" borderId="17" xfId="0" applyFont="1" applyBorder="1" applyAlignment="1">
      <alignment horizontal="center" vertical="center" wrapText="1"/>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4" fillId="0" borderId="0" xfId="0" applyFont="1"/>
    <xf numFmtId="0" fontId="4" fillId="0" borderId="18" xfId="0" applyFont="1" applyBorder="1" applyAlignment="1">
      <alignment horizontal="center"/>
    </xf>
    <xf numFmtId="0" fontId="3" fillId="0" borderId="0" xfId="0" applyFont="1" applyAlignment="1">
      <alignment horizontal="right"/>
    </xf>
    <xf numFmtId="0" fontId="7" fillId="0" borderId="0" xfId="0" applyFont="1" applyAlignment="1">
      <alignment horizontal="center" vertical="center" wrapText="1"/>
    </xf>
    <xf numFmtId="0" fontId="7" fillId="0" borderId="0" xfId="0" applyFont="1" applyAlignment="1">
      <alignment horizontal="center"/>
    </xf>
    <xf numFmtId="0" fontId="5" fillId="0" borderId="0" xfId="0" applyFont="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2" fillId="0" borderId="0" xfId="0" applyFont="1" applyAlignment="1">
      <alignment horizontal="left"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zoomScaleNormal="100" workbookViewId="0">
      <selection activeCell="C6" sqref="C6"/>
    </sheetView>
  </sheetViews>
  <sheetFormatPr baseColWidth="10" defaultRowHeight="12.75" x14ac:dyDescent="0.2"/>
  <cols>
    <col min="1" max="1" width="11.42578125" style="1"/>
    <col min="2" max="2" width="75.28515625" style="1" customWidth="1"/>
    <col min="3" max="3" width="34.85546875" style="1" customWidth="1"/>
    <col min="4" max="16384" width="11.42578125" style="1"/>
  </cols>
  <sheetData>
    <row r="1" spans="2:3" ht="15.75" x14ac:dyDescent="0.25">
      <c r="B1" s="51" t="s">
        <v>1</v>
      </c>
      <c r="C1" s="51"/>
    </row>
    <row r="2" spans="2:3" ht="15.75" x14ac:dyDescent="0.25">
      <c r="B2" s="51" t="s">
        <v>27</v>
      </c>
      <c r="C2" s="51"/>
    </row>
    <row r="3" spans="2:3" ht="81" customHeight="1" x14ac:dyDescent="0.2">
      <c r="B3" s="50" t="s">
        <v>0</v>
      </c>
      <c r="C3" s="50"/>
    </row>
    <row r="4" spans="2:3" ht="18.75" customHeight="1" thickBot="1" x14ac:dyDescent="0.25">
      <c r="B4" s="2"/>
      <c r="C4" s="2"/>
    </row>
    <row r="5" spans="2:3" ht="17.25" thickBot="1" x14ac:dyDescent="0.35">
      <c r="B5" s="28" t="s">
        <v>6</v>
      </c>
      <c r="C5" s="29" t="s">
        <v>10</v>
      </c>
    </row>
    <row r="6" spans="2:3" ht="51" x14ac:dyDescent="0.2">
      <c r="B6" s="26" t="s">
        <v>3</v>
      </c>
      <c r="C6" s="27" t="s">
        <v>11</v>
      </c>
    </row>
    <row r="7" spans="2:3" ht="25.5" x14ac:dyDescent="0.2">
      <c r="B7" s="23" t="s">
        <v>4</v>
      </c>
      <c r="C7" s="22" t="s">
        <v>13</v>
      </c>
    </row>
    <row r="8" spans="2:3" ht="25.5" x14ac:dyDescent="0.2">
      <c r="B8" s="23" t="s">
        <v>5</v>
      </c>
      <c r="C8" s="22" t="s">
        <v>30</v>
      </c>
    </row>
    <row r="9" spans="2:3" ht="39" thickBot="1" x14ac:dyDescent="0.25">
      <c r="B9" s="24" t="s">
        <v>12</v>
      </c>
      <c r="C9" s="25" t="s">
        <v>31</v>
      </c>
    </row>
    <row r="10" spans="2:3" ht="13.5" thickBot="1" x14ac:dyDescent="0.25"/>
    <row r="11" spans="2:3" ht="17.25" thickBot="1" x14ac:dyDescent="0.35">
      <c r="B11" s="30" t="s">
        <v>9</v>
      </c>
      <c r="C11" s="29" t="s">
        <v>10</v>
      </c>
    </row>
    <row r="12" spans="2:3" x14ac:dyDescent="0.2">
      <c r="B12" s="31" t="s">
        <v>7</v>
      </c>
      <c r="C12" s="32">
        <f>393909000/92439000</f>
        <v>4.261285820919742</v>
      </c>
    </row>
    <row r="13" spans="2:3" x14ac:dyDescent="0.2">
      <c r="B13" s="33" t="s">
        <v>8</v>
      </c>
      <c r="C13" s="34">
        <f>159346000/423687000</f>
        <v>0.3760936729236441</v>
      </c>
    </row>
    <row r="14" spans="2:3" x14ac:dyDescent="0.2">
      <c r="B14" s="33" t="s">
        <v>14</v>
      </c>
      <c r="C14" s="35">
        <f>393909000-92439000</f>
        <v>301470000</v>
      </c>
    </row>
    <row r="15" spans="2:3" ht="13.5" thickBot="1" x14ac:dyDescent="0.25">
      <c r="B15" s="36" t="s">
        <v>15</v>
      </c>
      <c r="C15" s="37">
        <f>423687000-159346000</f>
        <v>264341000</v>
      </c>
    </row>
    <row r="16" spans="2:3" ht="13.5" thickBot="1" x14ac:dyDescent="0.25">
      <c r="C16" s="48" t="s">
        <v>29</v>
      </c>
    </row>
    <row r="17" spans="1:2" x14ac:dyDescent="0.2">
      <c r="B17" s="1" t="s">
        <v>2</v>
      </c>
    </row>
    <row r="19" spans="1:2" x14ac:dyDescent="0.2">
      <c r="B19" s="1" t="s">
        <v>34</v>
      </c>
    </row>
    <row r="20" spans="1:2" x14ac:dyDescent="0.2">
      <c r="A20" s="49" t="s">
        <v>32</v>
      </c>
      <c r="B20" s="47" t="s">
        <v>33</v>
      </c>
    </row>
  </sheetData>
  <mergeCells count="3">
    <mergeCell ref="B3:C3"/>
    <mergeCell ref="B1:C1"/>
    <mergeCell ref="B2:C2"/>
  </mergeCells>
  <pageMargins left="0.70866141732283472" right="0.70866141732283472" top="0.74803149606299213" bottom="0.74803149606299213" header="0.31496062992125984" footer="0.31496062992125984"/>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9"/>
  <sheetViews>
    <sheetView tabSelected="1" topLeftCell="A7" workbookViewId="0">
      <selection activeCell="B17" sqref="B17:F17"/>
    </sheetView>
  </sheetViews>
  <sheetFormatPr baseColWidth="10" defaultRowHeight="16.5" x14ac:dyDescent="0.25"/>
  <cols>
    <col min="1" max="1" width="11.42578125" style="5"/>
    <col min="2" max="2" width="11.7109375" style="5" customWidth="1"/>
    <col min="3" max="3" width="50.5703125" style="9" customWidth="1"/>
    <col min="4" max="4" width="11.42578125" style="5"/>
    <col min="5" max="5" width="13.42578125" style="5" bestFit="1" customWidth="1"/>
    <col min="6" max="6" width="13.5703125" style="5" customWidth="1"/>
    <col min="7" max="16384" width="11.42578125" style="5"/>
  </cols>
  <sheetData>
    <row r="1" spans="2:6" x14ac:dyDescent="0.25">
      <c r="B1" s="52" t="s">
        <v>1</v>
      </c>
      <c r="C1" s="52"/>
      <c r="D1" s="52"/>
      <c r="E1" s="52"/>
      <c r="F1" s="52"/>
    </row>
    <row r="2" spans="2:6" x14ac:dyDescent="0.25">
      <c r="B2" s="52" t="s">
        <v>28</v>
      </c>
      <c r="C2" s="52"/>
      <c r="D2" s="52"/>
      <c r="E2" s="52"/>
      <c r="F2" s="52"/>
    </row>
    <row r="3" spans="2:6" x14ac:dyDescent="0.25">
      <c r="B3" s="3"/>
      <c r="C3" s="4"/>
    </row>
    <row r="4" spans="2:6" ht="78" customHeight="1" x14ac:dyDescent="0.25">
      <c r="B4" s="63" t="s">
        <v>0</v>
      </c>
      <c r="C4" s="63"/>
      <c r="D4" s="63"/>
      <c r="E4" s="63"/>
      <c r="F4" s="63"/>
    </row>
    <row r="5" spans="2:6" ht="17.25" thickBot="1" x14ac:dyDescent="0.3"/>
    <row r="6" spans="2:6" ht="17.25" thickBot="1" x14ac:dyDescent="0.3">
      <c r="D6" s="53" t="s">
        <v>10</v>
      </c>
      <c r="E6" s="54"/>
      <c r="F6" s="55"/>
    </row>
    <row r="7" spans="2:6" ht="17.25" thickBot="1" x14ac:dyDescent="0.3">
      <c r="B7" s="43" t="s">
        <v>16</v>
      </c>
      <c r="C7" s="44" t="s">
        <v>17</v>
      </c>
      <c r="D7" s="45" t="s">
        <v>18</v>
      </c>
      <c r="E7" s="45" t="s">
        <v>19</v>
      </c>
      <c r="F7" s="46" t="s">
        <v>20</v>
      </c>
    </row>
    <row r="8" spans="2:6" ht="33" x14ac:dyDescent="0.25">
      <c r="B8" s="38">
        <v>1</v>
      </c>
      <c r="C8" s="39" t="s">
        <v>21</v>
      </c>
      <c r="D8" s="40">
        <v>1</v>
      </c>
      <c r="E8" s="41">
        <v>237026000</v>
      </c>
      <c r="F8" s="42">
        <f>+D8*E8</f>
        <v>237026000</v>
      </c>
    </row>
    <row r="9" spans="2:6" ht="33.75" thickBot="1" x14ac:dyDescent="0.3">
      <c r="B9" s="18">
        <v>2</v>
      </c>
      <c r="C9" s="20" t="s">
        <v>22</v>
      </c>
      <c r="D9" s="10">
        <v>8</v>
      </c>
      <c r="E9" s="11">
        <v>29628250</v>
      </c>
      <c r="F9" s="21">
        <f>+D9*E9</f>
        <v>237026000</v>
      </c>
    </row>
    <row r="10" spans="2:6" x14ac:dyDescent="0.25">
      <c r="C10" s="57" t="s">
        <v>22</v>
      </c>
      <c r="D10" s="58"/>
      <c r="E10" s="7"/>
      <c r="F10" s="12">
        <f>+F8+F9</f>
        <v>474052000</v>
      </c>
    </row>
    <row r="11" spans="2:6" x14ac:dyDescent="0.25">
      <c r="C11" s="59" t="s">
        <v>23</v>
      </c>
      <c r="D11" s="60"/>
      <c r="E11" s="8"/>
      <c r="F11" s="13">
        <f>+F10*16%</f>
        <v>75848320</v>
      </c>
    </row>
    <row r="12" spans="2:6" ht="17.25" thickBot="1" x14ac:dyDescent="0.3">
      <c r="C12" s="61" t="s">
        <v>24</v>
      </c>
      <c r="D12" s="62"/>
      <c r="E12" s="6"/>
      <c r="F12" s="14">
        <f>+F10+F11</f>
        <v>549900320</v>
      </c>
    </row>
    <row r="13" spans="2:6" ht="17.25" thickBot="1" x14ac:dyDescent="0.3"/>
    <row r="14" spans="2:6" x14ac:dyDescent="0.25">
      <c r="C14" s="16" t="s">
        <v>26</v>
      </c>
      <c r="D14" s="17" t="s">
        <v>25</v>
      </c>
    </row>
    <row r="15" spans="2:6" ht="17.25" thickBot="1" x14ac:dyDescent="0.3">
      <c r="C15" s="18" t="s">
        <v>10</v>
      </c>
      <c r="D15" s="19">
        <v>500</v>
      </c>
    </row>
    <row r="17" spans="2:6" ht="45" customHeight="1" x14ac:dyDescent="0.25">
      <c r="B17" s="56" t="s">
        <v>35</v>
      </c>
      <c r="C17" s="56"/>
      <c r="D17" s="56"/>
      <c r="E17" s="56"/>
      <c r="F17" s="56"/>
    </row>
    <row r="18" spans="2:6" x14ac:dyDescent="0.25">
      <c r="C18" s="15"/>
    </row>
    <row r="19" spans="2:6" x14ac:dyDescent="0.2">
      <c r="C19" s="1"/>
    </row>
  </sheetData>
  <mergeCells count="8">
    <mergeCell ref="B2:F2"/>
    <mergeCell ref="B1:F1"/>
    <mergeCell ref="D6:F6"/>
    <mergeCell ref="B17:F17"/>
    <mergeCell ref="C10:D10"/>
    <mergeCell ref="C11:D11"/>
    <mergeCell ref="C12:D12"/>
    <mergeCell ref="B4:F4"/>
  </mergeCells>
  <pageMargins left="0.70866141732283472" right="0.70866141732283472" top="0.74803149606299213" bottom="0.74803149606299213" header="0.31496062992125984" footer="0.31496062992125984"/>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FINANCIERA </vt:lpstr>
      <vt:lpstr>ECONOMICA</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Andrea Ocampo Quintero</dc:creator>
  <cp:lastModifiedBy>Jairo Armando Moreno Guerrero</cp:lastModifiedBy>
  <cp:lastPrinted>2014-07-30T17:08:33Z</cp:lastPrinted>
  <dcterms:created xsi:type="dcterms:W3CDTF">2014-07-22T13:33:10Z</dcterms:created>
  <dcterms:modified xsi:type="dcterms:W3CDTF">2014-07-30T17:41:21Z</dcterms:modified>
</cp:coreProperties>
</file>