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20490" windowHeight="7155" tabRatio="973" firstSheet="2" activeTab="5"/>
  </bookViews>
  <sheets>
    <sheet name="RESUMEN" sheetId="20" r:id="rId1"/>
    <sheet name="FACTORES TÉCNICOS" sheetId="1" r:id="rId2"/>
    <sheet name=" EXP PROPONENTE VENTA" sheetId="44" r:id="rId3"/>
    <sheet name="EXP PROPONENTE INSTALACIÓN" sheetId="45" r:id="rId4"/>
    <sheet name="ESPECIFICACIONES TÉCNICAS MÍNIM" sheetId="2" r:id="rId5"/>
    <sheet name="FACTORES PONDERABLES" sheetId="19" r:id="rId6"/>
    <sheet name="IQY Serie historica" sheetId="46" state="hidden" r:id="rId7"/>
  </sheets>
  <definedNames>
    <definedName name="_Toc330307563" localSheetId="1">'FACTORES TÉCNICOS'!#REF!</definedName>
    <definedName name="_Toc330307564" localSheetId="1">'FACTORES TÉCNICOS'!#REF!</definedName>
    <definedName name="_xlnm.Print_Area" localSheetId="2">' EXP PROPONENTE VENTA'!$B$12:$T$22</definedName>
    <definedName name="_xlnm.Print_Area" localSheetId="3">'EXP PROPONENTE INSTALACIÓN'!$B$9:$M$18</definedName>
  </definedNames>
  <calcPr calcId="125725"/>
</workbook>
</file>

<file path=xl/calcChain.xml><?xml version="1.0" encoding="utf-8"?>
<calcChain xmlns="http://schemas.openxmlformats.org/spreadsheetml/2006/main">
  <c r="F12" i="20"/>
  <c r="C15"/>
  <c r="C14"/>
  <c r="C13"/>
  <c r="C12"/>
  <c r="F16"/>
  <c r="E7" i="19"/>
  <c r="E8" s="1"/>
  <c r="E9" s="1"/>
  <c r="E10" s="1"/>
  <c r="E11" s="1"/>
  <c r="B14" i="45" l="1"/>
  <c r="L18"/>
  <c r="B18" i="44"/>
  <c r="M21"/>
  <c r="O21" s="1"/>
  <c r="Q21" s="1"/>
  <c r="M20"/>
  <c r="O20" s="1"/>
  <c r="Q20" s="1"/>
  <c r="I14"/>
  <c r="J14" s="1"/>
  <c r="K14" l="1"/>
  <c r="L14" s="1"/>
  <c r="Q22"/>
  <c r="O22"/>
  <c r="F11" i="20" l="1"/>
  <c r="F6"/>
  <c r="F3" i="19"/>
</calcChain>
</file>

<file path=xl/sharedStrings.xml><?xml version="1.0" encoding="utf-8"?>
<sst xmlns="http://schemas.openxmlformats.org/spreadsheetml/2006/main" count="336" uniqueCount="238">
  <si>
    <t>FOLIO</t>
  </si>
  <si>
    <t>CUMPLE</t>
  </si>
  <si>
    <t>NO CUMPLE</t>
  </si>
  <si>
    <t>PUNTAJE</t>
  </si>
  <si>
    <t>EVALUACIÓN DE LA PROPUESTA</t>
  </si>
  <si>
    <t>HASTA 100 PUNTOS</t>
  </si>
  <si>
    <t xml:space="preserve">EXPERIENCIA MINIMA </t>
  </si>
  <si>
    <t>No. Certificación</t>
  </si>
  <si>
    <t>OBJETO</t>
  </si>
  <si>
    <t>PRESUPUESTO OFICIAL</t>
  </si>
  <si>
    <t>OBSERVACIONES</t>
  </si>
  <si>
    <t>CUMPLE/NO CUMPLE</t>
  </si>
  <si>
    <t>FACTORES PONDERABLES</t>
  </si>
  <si>
    <t>PUNTAJE ASIGNADO</t>
  </si>
  <si>
    <t xml:space="preserve">PUNTAJE TOTAL </t>
  </si>
  <si>
    <t>FACTORES HABILITANTES</t>
  </si>
  <si>
    <t>FACTORES DE VERIFICACIÓN TÉCNICA</t>
  </si>
  <si>
    <t>REQUERIMIENTOS TÉCNICOS MÍNIMOS DE LA OFERTA</t>
  </si>
  <si>
    <t>NOMBRE DEL CONTRATANTE</t>
  </si>
  <si>
    <t>NOMBRE DEL CONTRATISTA</t>
  </si>
  <si>
    <t>VERIFICACIÓN DE LA EXPERIENCIA DEL PROPONENTE</t>
  </si>
  <si>
    <t>FOLIO DE LA CERTIFICACIÓN</t>
  </si>
  <si>
    <t>FECHA TERMINACION (DIA/MES/AÑO)</t>
  </si>
  <si>
    <t>PRESUPUESTO MINIMO A ACREDITAR</t>
  </si>
  <si>
    <t>FORMA DE EJECUCIÓN (I, C, UT)</t>
  </si>
  <si>
    <t>CONTRATO TERMINADO O LIQUIDADO (SI/NO)</t>
  </si>
  <si>
    <t>VALOR EJECUTADO POR EL PROPONENTE</t>
  </si>
  <si>
    <t>GARANTIA ADICIONAL MINIMA</t>
  </si>
  <si>
    <t>APOYO INDUSTRIA NACIONAL</t>
  </si>
  <si>
    <t>HABILITANTE/MINIMO/PONDERABLE</t>
  </si>
  <si>
    <t>MINIMO</t>
  </si>
  <si>
    <t>PONDERABLE</t>
  </si>
  <si>
    <t>HABILITANTE</t>
  </si>
  <si>
    <t xml:space="preserve">HABILITANTE </t>
  </si>
  <si>
    <t>% PARTICIPACION CONTRATO</t>
  </si>
  <si>
    <t>HASTA 200 PUNTOS</t>
  </si>
  <si>
    <t>ÍTEM</t>
  </si>
  <si>
    <t>CARACTERÍSTICAS OBLIGATORIO CUMPLIMIENTO</t>
  </si>
  <si>
    <t>ANEXO No. 2. ESPECIFICACIONES TÉCNICAS MINIMAS</t>
  </si>
  <si>
    <t>ANEXO No. 5. APOYO A LA INDUSTRIA NACIONAL</t>
  </si>
  <si>
    <t>MONEDA</t>
  </si>
  <si>
    <t>VALOR TOTAL DEL CONTRATO MONEDA ORIGINAL</t>
  </si>
  <si>
    <t>VALOR TOTAL DEL CONTRATO PESOS COP</t>
  </si>
  <si>
    <t>FACTORES TECNICOS DE HABILITACIÓN</t>
  </si>
  <si>
    <t>CANTIDAD MÍNIMA</t>
  </si>
  <si>
    <t>EXPERIENCIA DEL PROPONENTE VENTA Y/O SUMINISTRO</t>
  </si>
  <si>
    <t>EXPERIENCIA EN SUMINISTRO Y/O VENTA E INSTALACIÓN</t>
  </si>
  <si>
    <t>SUMINISTRO Y/O VENTA</t>
  </si>
  <si>
    <t>INSTALACIÓN</t>
  </si>
  <si>
    <t xml:space="preserve">FACTORES VERIFICACIÓN </t>
  </si>
  <si>
    <t>En caso de que el proponente ofrezca bienes de origen extranjero, sin trato nacional.</t>
  </si>
  <si>
    <t>BIENES</t>
  </si>
  <si>
    <t>HASTA 50 PUNTOS</t>
  </si>
  <si>
    <t>SERVICIOS</t>
  </si>
  <si>
    <t>Menor valor</t>
  </si>
  <si>
    <t>Segundo menor valor</t>
  </si>
  <si>
    <t>Tercer menor valor</t>
  </si>
  <si>
    <t>Cuarto menor valor</t>
  </si>
  <si>
    <t>Quinto menor valor</t>
  </si>
  <si>
    <t>Sexto menor valor</t>
  </si>
  <si>
    <t>TASA DE CAMBIO TRM</t>
  </si>
  <si>
    <t>VALOR TOTAL ACREDITADO</t>
  </si>
  <si>
    <t>EXPERIENCIA DEL PROPONENTE - INSTALACIÓN</t>
  </si>
  <si>
    <t>VERIFICACIÓN TÉCNICA</t>
  </si>
  <si>
    <t>HASTA 1000 PUNTOS</t>
  </si>
  <si>
    <t>Servidor con sistema de almacenamiento de datos tipo Discos duros RAID1 en espejo</t>
  </si>
  <si>
    <t>X</t>
  </si>
  <si>
    <t>I</t>
  </si>
  <si>
    <t>SI</t>
  </si>
  <si>
    <t>IC 10 DE 2014</t>
  </si>
  <si>
    <t>VERIFICACION</t>
  </si>
  <si>
    <t>Adquisición, instalación, integración y puesta en funcionamiento de los equipos, sistemas y elementos necesarios para la generación e inserción de la EPG (Guía Electrónica de Programación) en las señales de RTVC y de los Canales Regionales, todo ello en el marco de la implementación de la red TDT pública</t>
  </si>
  <si>
    <t>ANEXO No. 1A. AVAL TÉCNICO</t>
  </si>
  <si>
    <t>VIDEOSWITCH</t>
  </si>
  <si>
    <t>15 A 16</t>
  </si>
  <si>
    <t>CERTIFICACIÓN GARANTÍA MÍNIMA DE CALIDAD Y CORRECTO FUNCIONAMIENTO</t>
  </si>
  <si>
    <t>El proponente debe acreditar que cuenta con experiencia comprobada, presentando mínimo dos (2) y máximo cinco (5) certificaciones de contratos que tengan relación directa en venta, suministro o comercialización con instalación o montaje o configuración o integración o puesta en funcionamiento de Sistemas de Generación e Inserción de la Guía Electrónica de Programación (EPG) para televisión y cuyas cuantías sumadas sean iguales o superiores al valor del presupuesto oficial del presente proceso. (Mínimo 100% del Presupuesto Oficial).</t>
  </si>
  <si>
    <t>Al menos dos (2) de las certificaciones que se aporten para acreditar la experiencia deberán acreditar el componente de instalación o montaje o configuración o integración o puesta en funcionamiento de Sistemas de Generación e Inserción de la Guía Electrónica de Programación (EPG) para televisión.</t>
  </si>
  <si>
    <t>180 y 181</t>
  </si>
  <si>
    <t>El proponente debe acreditar que cuenta con experiencia comprobada, presentando mínimo dos (2) y máximo cinco (5) certificaciones de contratos que tengan relación directa en venta, suministro o comercialización con instalación o montaje o configuración o integración o puesta en funcionamiento de Sistemas de Generación e Inserción de la Guía Electrónica de Programación (EPG) para televisión y cuyas cuantías sumadas sean iguales o superiores al valor del presupuesto oficial del presente proceso.</t>
  </si>
  <si>
    <t>Los contratos certificados deben haberse suscrito y ejecutado en un 100% a partir del 1 de enero del año 2010 en adelante.</t>
  </si>
  <si>
    <t xml:space="preserve">Las certificaciones deberán contener los siguientes datos mínimos acerca del respectivo contrato:
-Entidad contratante
-Contratista aclarando si es un oferente individual o en forma asociativa
-Objeto
-Fecha de iniciación (día/mes/año)
-Fecha de terminación (día/mes/año)
-Valor del contrato (donde se especifique el valor del concepto que se quiere acreditar).
-Datos de la persona que suscribe la certificación y teléfono y correo electrónico donde puede verificarse dicha certificación.
* En caso de que en las certificaciones no se acredite el día cierto de inicio y terminación del contrato, RTVC tomará el último día del mes de inicio del contrato, y el primer día del último mes en que terminó                                                                                                                                                                                 </t>
  </si>
  <si>
    <t>ARSAT S.A.</t>
  </si>
  <si>
    <t>Videoswitch S.R.L</t>
  </si>
  <si>
    <t>SISTEMAS DE EPG</t>
  </si>
  <si>
    <t>USD</t>
  </si>
  <si>
    <t>FECHA DE INICIO (DD/MM/AAAA)</t>
  </si>
  <si>
    <t>Tasa de cambio representativa del mercado (TRM)</t>
  </si>
  <si>
    <t>1.1.3 Serie histórica</t>
  </si>
  <si>
    <t>Información disponible desde el 27 de noviembre de 1991</t>
  </si>
  <si>
    <t>Fecha (dd/mm/aaaa)</t>
  </si>
  <si>
    <t>Fuente: Superintendencia Financiera de Colombia ( www.superfinanciera.gov.co )</t>
  </si>
  <si>
    <t>NÚMERO
SMMLV</t>
  </si>
  <si>
    <t>Cablevisión S.A.</t>
  </si>
  <si>
    <t>2 certificaciones</t>
  </si>
  <si>
    <t>TOTAL CERTIFICACIONES</t>
  </si>
  <si>
    <t>COP</t>
  </si>
  <si>
    <t>VALOR
SMMLV</t>
  </si>
  <si>
    <t>CANTIDAD SMMLV</t>
  </si>
  <si>
    <t>NUMERO
SMMLV</t>
  </si>
  <si>
    <t>CARACTERÍSTICAS GENERALES</t>
  </si>
  <si>
    <t>1.1</t>
  </si>
  <si>
    <t>Soportar Estándar de Codificación UNICODE</t>
  </si>
  <si>
    <t>1.2</t>
  </si>
  <si>
    <t>Emisión de EIT con datos del programa de televisión para el programa actual y programación futura, incluyendo el horario, proporcionando información disponible mínimo para los próximos 30 días.</t>
  </si>
  <si>
    <t>1.3</t>
  </si>
  <si>
    <t>Soportar descriptores DVB EIT</t>
  </si>
  <si>
    <t>1.4</t>
  </si>
  <si>
    <t>Permitir la personalización del formato de datos de entrada para inserción/ingesta de eventos</t>
  </si>
  <si>
    <t>GENERADOR E INSERTOR DE EPG</t>
  </si>
  <si>
    <t>1.5</t>
  </si>
  <si>
    <t>1.6</t>
  </si>
  <si>
    <t>1.7</t>
  </si>
  <si>
    <t>Sí. Todos los archivos usados en las aplicaciones, tanto para la generación e ingesta de programación XML, como para la configuración de las distintas aplicaciones de EPG, y los archivos de estado generados por éstas para monitoreo externo, soportan el estándar de codificación UNICODE.</t>
  </si>
  <si>
    <t>Sí. Se soportan todos los descriptores obligatorios de la norma DVB ETSI EN 300 468 para la tabla EIT, y también los descriptores opcionales mayormente usados.</t>
  </si>
  <si>
    <t>Sí. Se soportan varios formatos para la ingesta de archivos de eventos (XML, texto plano). Se ofrece en forma abierta y gratuita la especificación del formato XML de Videoswitch (archivo DTD), el cual recomendamos para la mayoría de los casos.</t>
  </si>
  <si>
    <t>Sistema Operativo para el servidor cuya versión sea del año 2008 o más reciente.</t>
  </si>
  <si>
    <t>Sí. Windows Server 2008 ó 2012.</t>
  </si>
  <si>
    <t>Se debe preservar el estado de “último momento” en caso de ausencia o fallas en la alimentación.</t>
  </si>
  <si>
    <t>Sí. El sistema se puede configurar para iniciar en el mismo estado que estaba antes de producirse un corte de alimentación, de forma tal que comience a generar la EPG en forma automática.</t>
  </si>
  <si>
    <t>Compatibilidad con las normas ETSI EN 300 468 y ETSI TR 101 290</t>
  </si>
  <si>
    <t>Sí. Se cumple con todas las normas DVB mencionadas.</t>
  </si>
  <si>
    <t>ENTRADAS</t>
  </si>
  <si>
    <t>2.1</t>
  </si>
  <si>
    <t>Sí. Se incluye 1 licencia de EPG para 4 Transport Stream, cada uno con hasta 20 servicios (total: 80 servicios).</t>
  </si>
  <si>
    <t>2.2</t>
  </si>
  <si>
    <t>Sí. Se incluyen 6 licencias de EPG, cada una para 1 Transport Stream de hasta 20 servicios.</t>
  </si>
  <si>
    <t>2.3</t>
  </si>
  <si>
    <t>Permitir la extracción de eventos</t>
  </si>
  <si>
    <t>Sí. Los eventos pueden ser extraídos de los archivos de ingesta, y también se puede usar el módulo EPG-XML Editor para confeccionar archivos de eventos "copiando y pegando" los textos de los eventos (nombre, descripción, etc.)</t>
  </si>
  <si>
    <t>2.4</t>
  </si>
  <si>
    <t>Sí. Soporta archivos XML y texto plano (SDF) en forma nativa. Puede soportar otros formatos de archivo a pedido. Se incluye en forma abierta la especificación del formato de archivos XML de Videoswitch (archivo DTD).</t>
  </si>
  <si>
    <t>2.5</t>
  </si>
  <si>
    <t>Protocolos de comunicación con proveedores de contenido: Repositorio compartido, FTP y http</t>
  </si>
  <si>
    <t>Sí. Soporta Repositorio compartido (tanto local como en red) y FTP en forma nativa, con frecuencia y/u horarios de búsqueda de nuevos archivos seleccionables. Se pueden desarrollar HTTP y otros protocolos a pedido.</t>
  </si>
  <si>
    <t>SALIDAS</t>
  </si>
  <si>
    <t>3.1</t>
  </si>
  <si>
    <t>1 ASI en espejo y 4 IP en espejo para la cabecera TDT de RTVC, con posibilidad de usar switch IP para obtener las salidas IP.</t>
  </si>
  <si>
    <t>3.2</t>
  </si>
  <si>
    <t>1 ASI en espejo y 1 IP en espejo para cada una de las 6 cabeceras regionales, con posibilidad de usar switch IP para obtener las salidas IP.</t>
  </si>
  <si>
    <t>3.3</t>
  </si>
  <si>
    <t>Sí. Cumple con ambos formatos de conectores para las salidas ASI e IP.</t>
  </si>
  <si>
    <t>3.4</t>
  </si>
  <si>
    <t>“Bitrate” de salida válido: Que llegue hasta mínimo 40Mbps (Ajustable hasta el valor ofertado)</t>
  </si>
  <si>
    <t>Sí. El bitrate total disponible para datos de EPG en la cabecera de RTVC es de 80 Mbps (20 Mbps por transporte) y es ajustable al valor requerido mediante la configuración del software y del limitador de bitrate del Conversor IP-ASI.</t>
  </si>
  <si>
    <t>CARACTERÍSTICAS FÍSICAS</t>
  </si>
  <si>
    <t>4.1</t>
  </si>
  <si>
    <t>Servidor para instalación en rack de 19”</t>
  </si>
  <si>
    <t>Sí. Los servidores ocupan 1U rack.</t>
  </si>
  <si>
    <t>4.2</t>
  </si>
  <si>
    <t>Sí. Los servidores están configurados en RAID1, con 2 discos espejados hot-swap, extraíbles en caliente, y espejables automáticamente al insertar un nuevo disco.</t>
  </si>
  <si>
    <t>4.3</t>
  </si>
  <si>
    <t>Los discos duros del servidor en configuración RAID1 en espejo deben tener una capacidad de almacenamiento conjunta de mínimo 2 Tb</t>
  </si>
  <si>
    <t>Sí. Los discos duros del servidor tienen una capacidad mínima conjunta de 2TB.</t>
  </si>
  <si>
    <t>4.4</t>
  </si>
  <si>
    <t>Fuente de alimentación del servidor redundante</t>
  </si>
  <si>
    <t>Sí. Los servidores poseen fuentes reduntantes hot-swap, extraíbles en caliente, con doble entrada de alimentación AC independiente.</t>
  </si>
  <si>
    <t>4.5</t>
  </si>
  <si>
    <t>Interfaces de red: Ethernet 4x1Gbps, RJ45</t>
  </si>
  <si>
    <t>Sí. El servidor de RTVC posee 4 interfaces de red GbE, RJ45. Los servidores de las cabeceras regionales poseen 2 interfaces GbE, RJ45 cada uno, pudiendo ampliarse a 4 en caso de ser necesario.</t>
  </si>
  <si>
    <t>4.6</t>
  </si>
  <si>
    <t>Salidas en espejo ASI</t>
  </si>
  <si>
    <t>Sí. Los conversores IP-ASI de Videoswitch poseen mínimo 2, máximo 8 salidas ASI espejadas (según lo requerido en cada caso).</t>
  </si>
  <si>
    <t>GESTIÓN</t>
  </si>
  <si>
    <t>5.1</t>
  </si>
  <si>
    <t>Debe poderse controlar remotamente a través de un software de gestión</t>
  </si>
  <si>
    <t>Sí. Se puede monitorear y configurar mediante un software de gestión externo.</t>
  </si>
  <si>
    <t>5.2</t>
  </si>
  <si>
    <t>Soportar Protocolo de gestión y monitoreo SNMP V2</t>
  </si>
  <si>
    <t>Sí. Soporta protocolos SNMP v1, SNMP v2c y SNMPv3.</t>
  </si>
  <si>
    <t>5.3</t>
  </si>
  <si>
    <t>Interfaz Web para operación remota</t>
  </si>
  <si>
    <t>Sí. El sistema se puede operar remotamente mediante interfaz Web.</t>
  </si>
  <si>
    <t>5.4</t>
  </si>
  <si>
    <t>Debe permitir la búsqueda, filtraje y clasificación de eventos</t>
  </si>
  <si>
    <t>Sí. El sistema permite ordenar y filtrar los eventos de cada transporte y cada servicio configurado mediante su interfaz gráfica de usuario.</t>
  </si>
  <si>
    <t>Sí. Se genera la información del programa actual y siguiente (EIT Present/Following), y la correspondiente a los próximos 64 días (máximo soportado por la norma DVB para la EIT Schedule).
También se ofrece la posibilidad de generar tablas EIT "Other TS" (tanto Present/Following como Schedule) para generar en cada MUX de RTVC la EPG completa con la información de todos los servicios de los 4 TS de la cabecera RTVC.</t>
  </si>
  <si>
    <t>Cabecera RTVC:
Mínimo 25 servicios / 4 Transport Stream</t>
  </si>
  <si>
    <t>En cada una de las 6 Cabeceras Regionales:
Mínimo 2 servicios / 1 Transport Stream</t>
  </si>
  <si>
    <t>Soporte de:
-Archivos XML
-Archivos de eventos básicos, tipo hoja de cálculo XLS y CSV</t>
  </si>
  <si>
    <t>Sí. Soporta 4 salidas ASI espejadas (8 en total) a través de Conversores IP-ASI (Hardware externo al servidor) especialmente desarrollados por Videoswitch para la inserción de datos en MUX con entradas ASI.
Nótese que el servidor no es adulterado con placas de terceras empresas para generar la señal ASI, por lo cual el mismo conserva la garantía y el soporte originales del fabricante. Nótese también que el Conversor IP-ASI de Videoswitch permite generar la señal ASI fuera del servidor, independizándose totalmente de la instalación de drivers de terceras empresas en el servidor y sus posibles bugs y/o mantenimiento en el tiempo.
Soporta 4 salidas IP en el servidor (espejadas o independientes).</t>
  </si>
  <si>
    <t>Sí. Por cada cabecera soporta 1 salida ASI espejada a través de un Conversor IP-ASI especialmente desarrollado por Videoswitch para la inserción de datos en MUX con entradas ASI (Ver notas en punto 3.1).
Soporta 2 salidas IP en el servidor (espejadas o independientes).</t>
  </si>
  <si>
    <t>Conectores ASI: 
BNC Impedancia 75 Ω
Conectores IP: RJ-45</t>
  </si>
  <si>
    <t xml:space="preserve">27, 35
69, 102 A 103 
</t>
  </si>
  <si>
    <t xml:space="preserve">27, 35, 56, 105 A 106, 108 A 109, 134 
</t>
  </si>
  <si>
    <t xml:space="preserve"> 35, 106, 110</t>
  </si>
  <si>
    <t xml:space="preserve">30, 50, 65, 72, 81, 83 A 85
</t>
  </si>
  <si>
    <t xml:space="preserve">48 A 49, 64
</t>
  </si>
  <si>
    <t>35, 108</t>
  </si>
  <si>
    <t xml:space="preserve"> 24, 27 A 28
</t>
  </si>
  <si>
    <t>24, 27 A 28</t>
  </si>
  <si>
    <t>27, 30, 35, 69</t>
  </si>
  <si>
    <t>35, 69, 71, 83 A 86</t>
  </si>
  <si>
    <t>30, 35, 69 A 72</t>
  </si>
  <si>
    <t>23, 114 A 115, 149, 160 A 161, 168</t>
  </si>
  <si>
    <t>23, 171</t>
  </si>
  <si>
    <t>23, 170</t>
  </si>
  <si>
    <t>23, 28 A 29, 149 A 150, 152 A 153, 168</t>
  </si>
  <si>
    <t xml:space="preserve"> 91 A 92, 102 A 103, 171</t>
  </si>
  <si>
    <t>97 A 99</t>
  </si>
  <si>
    <t>MENOR VALOR DE LA OFERTA ECONÓMICA</t>
  </si>
  <si>
    <t>2A</t>
  </si>
  <si>
    <t>HASTA 600 PUNTOS</t>
  </si>
  <si>
    <t>1 Año Adicional</t>
  </si>
  <si>
    <t>2 Años Adicionales</t>
  </si>
  <si>
    <t>2B</t>
  </si>
  <si>
    <t>Actualización (Software y Hardware) de la solución de Generación e Inserción de la EPG tanto en la cabecera de RTVC como en cada una de las seis cabeceras regionales, en las oportunidades en que sean ofrecidas en el mercado dentro de los 2 años siguientes a la firma del Contrato suscrito con RTVC.</t>
  </si>
  <si>
    <t>ACTUALIZACIÓN DE LA SOLUCIÓN EN CADA CABECERA</t>
  </si>
  <si>
    <t>En caso de que el proponente ofrezca bienes de origen nacional, y/o bienes y servicios de origen extranjero que tengan tratamiento de nacionales.</t>
  </si>
  <si>
    <t>En caso de que el proponente ofrezca algunos bienes de origen nacional (nacional o extranjero con trato nacional) y extranjero sin trato nacional.</t>
  </si>
  <si>
    <t>En caso de que el proponente ofrezca que todas las personas que prestaran los servicios en la ejecución del contrato son de origen nacional y/o de origen extranjero que tengan tratamiento de nacionales.</t>
  </si>
  <si>
    <t>En caso de que el proponente ofrezca que algunas de las personas que prestarán los servicios en la ejecución del contrato son de origen nacional o extranjeros con trato nacional o extranjero sin trato nacional.</t>
  </si>
  <si>
    <t>En caso de que el proponente ofrezca que todas las personas que prestarán los servicios en la ejecución del contrato son de origen extranjero sin trato nacional.</t>
  </si>
  <si>
    <t>OFRECIMIENTO
(MARCAR CON
UNA X EL
OFRECIMIENTO)</t>
  </si>
  <si>
    <t>23 A 24, 38 A 39, 169, 
Página web*</t>
  </si>
  <si>
    <t>*http://www.dell.com/co/empresas/p/poweredge-r320/pd?refid=poweredge-r320&amp;baynote_bnrank=0&amp;baynote_irrank=1&amp;~ck=dellSearch&amp;isredir=true</t>
  </si>
  <si>
    <t>23, 28 A 29, 113 A 121, 149 A 150, 152 A 154, 168, 170
Página web*</t>
  </si>
  <si>
    <t>23, 170
Página web*</t>
  </si>
  <si>
    <t>23, 170 A 171
Página web**</t>
  </si>
  <si>
    <t xml:space="preserve"> 23, 168, 170
Página web**</t>
  </si>
  <si>
    <t>23, 170
Página web**</t>
  </si>
  <si>
    <t>7 A 12</t>
  </si>
  <si>
    <t>ANEXO No. 4. FACTORES PONDERABLES TÉCNICOS</t>
  </si>
  <si>
    <t xml:space="preserve"> 23, 38 A 39, 149, 155, 168, 175</t>
  </si>
  <si>
    <t>Por error se solicitó la compatibilidad con la norma ETSI TR 101 290 siendo la correcta la norma ETSI TR 101 211. El Proponente demostró el cumplimiento de esta última norma.</t>
  </si>
  <si>
    <t>CUMPLE / NO CUMPLE</t>
  </si>
  <si>
    <t>**http://configure.la.dell.com/dellstore/config.aspx?oc=pr320bla&amp;model_id=poweredge-r320&amp;c=co&amp;l=es&amp;s=bsd&amp;cs=cobsdt1</t>
  </si>
  <si>
    <t>Hasta
1000
Puntos</t>
  </si>
  <si>
    <t>NO HABILITADO TÉCNICA NI FINANCIERAMENTE</t>
  </si>
  <si>
    <t>NO CUMPLE
"Ver pestaña FACTORES TÉCNICOS"</t>
  </si>
  <si>
    <t>174, 176 A 179
Página web***</t>
  </si>
  <si>
    <t>***http://www.net-snmp.org</t>
  </si>
  <si>
    <t>Se requirió al Proponente que sustentara la versión del protocolo SNMP que soporta su solución. En respuesta al requerimiento el proponente envió correo el día 14 de Agosto de 2014 mediante el cual manifestó que a folio 176 se indica que la solución usa la aplicación “Net-SNMP” la cual soporta entre otras, la versión solicitada por la entidad y aportó brochure de la aplicación mencionada. Adicionalmente se verificó en la página web oficial de la aplicación "Net-SNMP" el cumplimiento de esta característica.</t>
  </si>
  <si>
    <t>6 y Respuesta a Requerimiento 
(Ver Observación 1)</t>
  </si>
  <si>
    <t>Respuesta a Requerimiento
(Ver Observación 2)</t>
  </si>
  <si>
    <t>REQUERIMIENTOS TÉCNICOS DE LA OFERTA</t>
  </si>
  <si>
    <t>14 y Respuesta a Requerimiento
(Ver Observación 2)</t>
  </si>
  <si>
    <r>
      <t xml:space="preserve">Observaciones:
1. Se requirió </t>
    </r>
    <r>
      <rPr>
        <b/>
        <sz val="10"/>
        <color theme="1"/>
        <rFont val="Arial"/>
        <family val="2"/>
      </rPr>
      <t>copia de la matrícula o tarjeta profesional del ingeniero que emitió el Aval, o comunicado que sustente que en su país no se expide ésta documentación si ese es el caso</t>
    </r>
    <r>
      <rPr>
        <sz val="10"/>
        <color theme="1"/>
        <rFont val="Arial"/>
        <family val="2"/>
      </rPr>
      <t>; lo anterior para dar cumplimiento a lo establecido en el Subnumeral I del Numeral 4.2.3 CRITERIOS HABILITANTES TÉCNICOS de las REGLAS DE PARTICIPACIÓN. En respuesta al requerimiento el proponente envió correos electrónicos los días 14 y 21 de Agosto de 2014 mediante los cuales aportó título profesional como Ingeniero en Electrónica de la persona que suscribe el Aval. En el anverso del título aportado, se encuentra el Registro de la Universidad Tecnológica Nacional U.T.N. Nº 20197, Registro de la Facultad Regional Buenos Aires Nº 7928, Aprobación (Firma y Sello) del Ministerio de Educación Argentino y Aprobación (Firma y Sello) del Ministerio del Interior Argentino; sin embargo, el proponente no aportó la documentación requerida.
2. Se requirió certificación de garantía mínima de acuerdo a lo solicitado en el literal b) Garantías Mínimas del Subnumeral III. PROPUESTA - REQUISITOS TÉCNICOS MÍNIMOS, del Numeral 4.2.3 CRITERIOS HABILITANTES TÉCNICOS de las REGLAS DE PARTICIPACIÓN. En respuesta al requerimiento el proponente envió correo el día 14 de Agosto de 2014 mediante el cual aportó la certificación de garantía; sin embargo en la misma el Proponente manifiesta que proporcionará a la entidad, durante el período de garantía mínima y adicional a la mínima, Soporte, Atención y Solución a fallas en horarios que no corresponden con lo solicitado por la entidad en las obligaciones específicas definidas para el adjudicatario del contrato proyectado en el Numeral 1.4.7. OBLIGACIONES GENERALES Y ESPECIFICAS DEL CONTRATISTA, literal B. OBLIGACIONES ESPECÍFICAS, subnumeral 18 de las REGLAS DE PARTICIPACIÓN.</t>
    </r>
  </si>
</sst>
</file>

<file path=xl/styles.xml><?xml version="1.0" encoding="utf-8"?>
<styleSheet xmlns="http://schemas.openxmlformats.org/spreadsheetml/2006/main">
  <numFmts count="7">
    <numFmt numFmtId="164" formatCode="&quot;$&quot;\ #,##0.00_);[Red]\(&quot;$&quot;\ #,##0.00\)"/>
    <numFmt numFmtId="165" formatCode="_(&quot;$&quot;\ * #,##0.00_);_(&quot;$&quot;\ * \(#,##0.00\);_(&quot;$&quot;\ * &quot;-&quot;??_);_(@_)"/>
    <numFmt numFmtId="166" formatCode="_(* #,##0.00_);_(* \(#,##0.00\);_(* &quot;-&quot;??_);_(@_)"/>
    <numFmt numFmtId="167" formatCode="_(&quot;$&quot;\ * #,##0_);_(&quot;$&quot;\ * \(#,##0\);_(&quot;$&quot;\ * &quot;-&quot;??_);_(@_)"/>
    <numFmt numFmtId="168" formatCode="[$€-2]\ #,##0.00;[Red]\-[$€-2]\ #,##0.00"/>
    <numFmt numFmtId="169" formatCode="&quot;$&quot;#,##0"/>
    <numFmt numFmtId="170" formatCode="#,##0.000_);\(#,##0.000\)"/>
  </numFmts>
  <fonts count="2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
      <b/>
      <sz val="11"/>
      <color indexed="8"/>
      <name val="Calibri"/>
      <family val="2"/>
      <scheme val="minor"/>
    </font>
    <font>
      <b/>
      <sz val="11"/>
      <color theme="1"/>
      <name val="Arial Narrow"/>
      <family val="2"/>
    </font>
    <font>
      <b/>
      <sz val="14"/>
      <color theme="1"/>
      <name val="Calibri"/>
      <family val="2"/>
      <scheme val="minor"/>
    </font>
    <font>
      <b/>
      <sz val="16"/>
      <color theme="1"/>
      <name val="Calibri"/>
      <family val="2"/>
      <scheme val="minor"/>
    </font>
    <font>
      <sz val="12"/>
      <color theme="1"/>
      <name val="Arial"/>
      <family val="2"/>
    </font>
    <font>
      <b/>
      <sz val="10"/>
      <color rgb="FF000000"/>
      <name val="Arial"/>
      <family val="2"/>
    </font>
    <font>
      <sz val="10"/>
      <color theme="1"/>
      <name val="Arial"/>
      <family val="2"/>
    </font>
    <font>
      <b/>
      <sz val="10"/>
      <color theme="1"/>
      <name val="Arial"/>
      <family val="2"/>
    </font>
    <font>
      <b/>
      <sz val="10"/>
      <color indexed="8"/>
      <name val="Arial"/>
      <family val="2"/>
    </font>
    <font>
      <sz val="11"/>
      <color theme="1"/>
      <name val="Calibri"/>
      <family val="2"/>
    </font>
    <font>
      <b/>
      <sz val="10"/>
      <color rgb="FF333399"/>
      <name val="Arial"/>
      <family val="2"/>
    </font>
    <font>
      <sz val="8"/>
      <color theme="1"/>
      <name val="Arial"/>
      <family val="2"/>
    </font>
    <font>
      <sz val="8"/>
      <color rgb="FF333399"/>
      <name val="Arial"/>
      <family val="2"/>
    </font>
    <font>
      <b/>
      <sz val="8"/>
      <color rgb="FF000000"/>
      <name val="Arial"/>
      <family val="2"/>
    </font>
    <font>
      <sz val="8"/>
      <color rgb="FF000000"/>
      <name val="Arial"/>
      <family val="2"/>
    </font>
    <font>
      <u/>
      <sz val="8"/>
      <color rgb="FF0000FF"/>
      <name val="Calibri"/>
      <family val="2"/>
      <scheme val="minor"/>
    </font>
    <font>
      <sz val="11"/>
      <color rgb="FF000000"/>
      <name val="Arial Narrow"/>
      <family val="2"/>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FF"/>
        <bgColor indexed="64"/>
      </patternFill>
    </fill>
    <fill>
      <patternFill patternType="solid">
        <fgColor rgb="FFEEEEEE"/>
        <bgColor indexed="64"/>
      </patternFill>
    </fill>
  </fills>
  <borders count="58">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rgb="FF6666CC"/>
      </bottom>
      <diagonal/>
    </border>
    <border>
      <left style="thin">
        <color rgb="FF000000"/>
      </left>
      <right/>
      <top style="thin">
        <color rgb="FF000000"/>
      </top>
      <bottom style="thin">
        <color rgb="FFCCCCCC"/>
      </bottom>
      <diagonal/>
    </border>
    <border>
      <left style="medium">
        <color rgb="FFBBBBBB"/>
      </left>
      <right style="thin">
        <color rgb="FF000000"/>
      </right>
      <top style="thin">
        <color rgb="FF000000"/>
      </top>
      <bottom style="medium">
        <color rgb="FFBBBBBB"/>
      </bottom>
      <diagonal/>
    </border>
    <border>
      <left style="thin">
        <color rgb="FF000000"/>
      </left>
      <right/>
      <top/>
      <bottom style="medium">
        <color rgb="FFCCCCCC"/>
      </bottom>
      <diagonal/>
    </border>
    <border>
      <left style="thin">
        <color rgb="FFCCCCCC"/>
      </left>
      <right style="thin">
        <color rgb="FF000000"/>
      </right>
      <top style="thin">
        <color rgb="FFCCCCCC"/>
      </top>
      <bottom style="thin">
        <color rgb="FFCCCCCC"/>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s>
  <cellStyleXfs count="4">
    <xf numFmtId="0" fontId="0" fillId="0" borderId="0"/>
    <xf numFmtId="165" fontId="2" fillId="0" borderId="0" applyFont="0" applyFill="0" applyBorder="0" applyAlignment="0" applyProtection="0"/>
    <xf numFmtId="168" fontId="2" fillId="0" borderId="0" applyFont="0" applyFill="0" applyBorder="0" applyAlignment="0" applyProtection="0"/>
    <xf numFmtId="0" fontId="19" fillId="0" borderId="0" applyNumberFormat="0" applyFill="0" applyBorder="0" applyAlignment="0" applyProtection="0"/>
  </cellStyleXfs>
  <cellXfs count="328">
    <xf numFmtId="0" fontId="0" fillId="0" borderId="0" xfId="0"/>
    <xf numFmtId="0" fontId="0" fillId="2" borderId="0" xfId="0" applyFont="1" applyFill="1"/>
    <xf numFmtId="0" fontId="0" fillId="2" borderId="0" xfId="0" applyFont="1" applyFill="1" applyAlignment="1">
      <alignment horizontal="center" vertical="center"/>
    </xf>
    <xf numFmtId="0" fontId="3" fillId="2" borderId="0" xfId="0" applyFont="1" applyFill="1" applyBorder="1" applyAlignment="1">
      <alignment vertical="center"/>
    </xf>
    <xf numFmtId="166" fontId="0" fillId="0" borderId="2" xfId="0" applyNumberFormat="1" applyFont="1" applyFill="1" applyBorder="1" applyAlignment="1">
      <alignment horizontal="center" vertical="center"/>
    </xf>
    <xf numFmtId="1" fontId="0" fillId="2" borderId="2" xfId="0" applyNumberFormat="1" applyFont="1" applyFill="1" applyBorder="1" applyAlignment="1">
      <alignment horizontal="center" vertical="center" wrapText="1"/>
    </xf>
    <xf numFmtId="0" fontId="0" fillId="2" borderId="0" xfId="0" applyFont="1" applyFill="1" applyBorder="1" applyAlignment="1">
      <alignment horizontal="left" vertical="center" wrapText="1"/>
    </xf>
    <xf numFmtId="1" fontId="0" fillId="2" borderId="0" xfId="0" applyNumberFormat="1" applyFont="1" applyFill="1"/>
    <xf numFmtId="1" fontId="4" fillId="3" borderId="6" xfId="0" applyNumberFormat="1" applyFont="1" applyFill="1" applyBorder="1" applyAlignment="1">
      <alignment horizontal="center"/>
    </xf>
    <xf numFmtId="1" fontId="4" fillId="2" borderId="6" xfId="0" applyNumberFormat="1" applyFont="1" applyFill="1" applyBorder="1" applyAlignment="1">
      <alignment horizontal="center" vertical="center"/>
    </xf>
    <xf numFmtId="1" fontId="4" fillId="2" borderId="12" xfId="0" applyNumberFormat="1" applyFont="1" applyFill="1" applyBorder="1" applyAlignment="1">
      <alignment horizontal="center" vertical="center"/>
    </xf>
    <xf numFmtId="1" fontId="4" fillId="3" borderId="6" xfId="0" applyNumberFormat="1" applyFont="1" applyFill="1" applyBorder="1" applyAlignment="1">
      <alignment horizontal="center" vertical="center"/>
    </xf>
    <xf numFmtId="1" fontId="3" fillId="2" borderId="6" xfId="0" applyNumberFormat="1" applyFont="1" applyFill="1" applyBorder="1" applyAlignment="1">
      <alignment horizontal="center" vertical="center"/>
    </xf>
    <xf numFmtId="1" fontId="3" fillId="2" borderId="0" xfId="0" applyNumberFormat="1" applyFont="1" applyFill="1" applyAlignment="1">
      <alignment horizontal="center"/>
    </xf>
    <xf numFmtId="0" fontId="0" fillId="0" borderId="0" xfId="0" applyFont="1"/>
    <xf numFmtId="0" fontId="0" fillId="2" borderId="0" xfId="0"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14" fontId="0" fillId="0" borderId="2" xfId="0" applyNumberFormat="1" applyFont="1" applyFill="1" applyBorder="1" applyAlignment="1">
      <alignment horizontal="center" vertical="center"/>
    </xf>
    <xf numFmtId="167" fontId="0" fillId="2" borderId="0" xfId="1" applyNumberFormat="1" applyFont="1" applyFill="1" applyBorder="1" applyAlignment="1">
      <alignment horizontal="center" vertical="center"/>
    </xf>
    <xf numFmtId="165" fontId="0" fillId="0" borderId="2" xfId="1" applyFont="1" applyFill="1" applyBorder="1" applyAlignment="1">
      <alignment horizontal="center" vertical="center" wrapText="1"/>
    </xf>
    <xf numFmtId="165" fontId="0" fillId="2" borderId="2" xfId="1" applyFont="1" applyFill="1" applyBorder="1" applyAlignment="1">
      <alignment horizontal="center" vertical="center" wrapText="1"/>
    </xf>
    <xf numFmtId="9" fontId="0" fillId="2" borderId="2" xfId="0" applyNumberFormat="1" applyFont="1" applyFill="1" applyBorder="1" applyAlignment="1">
      <alignment horizontal="center" vertical="center"/>
    </xf>
    <xf numFmtId="37" fontId="0" fillId="2" borderId="2" xfId="0" applyNumberFormat="1" applyFont="1" applyFill="1" applyBorder="1" applyAlignment="1">
      <alignment horizontal="center" vertical="center"/>
    </xf>
    <xf numFmtId="166" fontId="0" fillId="0" borderId="3" xfId="0" applyNumberFormat="1" applyFont="1" applyFill="1" applyBorder="1" applyAlignment="1">
      <alignment horizontal="center" vertical="center"/>
    </xf>
    <xf numFmtId="165" fontId="0" fillId="2" borderId="3" xfId="1" applyFont="1" applyFill="1" applyBorder="1" applyAlignment="1">
      <alignment horizontal="center" vertical="center" wrapText="1"/>
    </xf>
    <xf numFmtId="0" fontId="5" fillId="2" borderId="0" xfId="0" applyFont="1" applyFill="1" applyAlignment="1">
      <alignment vertical="center"/>
    </xf>
    <xf numFmtId="14" fontId="0" fillId="0" borderId="3" xfId="0" applyNumberFormat="1" applyFont="1" applyFill="1" applyBorder="1" applyAlignment="1">
      <alignment horizontal="center" vertical="center"/>
    </xf>
    <xf numFmtId="9" fontId="0" fillId="2" borderId="3" xfId="0" applyNumberFormat="1" applyFont="1" applyFill="1" applyBorder="1" applyAlignment="1">
      <alignment horizontal="center" vertical="center"/>
    </xf>
    <xf numFmtId="37" fontId="0" fillId="2" borderId="3" xfId="0" applyNumberFormat="1" applyFont="1" applyFill="1" applyBorder="1" applyAlignment="1">
      <alignment horizontal="center" vertical="center"/>
    </xf>
    <xf numFmtId="1" fontId="3" fillId="2" borderId="0" xfId="0" applyNumberFormat="1" applyFont="1" applyFill="1" applyAlignment="1"/>
    <xf numFmtId="0" fontId="3" fillId="3"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166" fontId="0" fillId="2" borderId="2" xfId="0" applyNumberFormat="1" applyFont="1" applyFill="1" applyBorder="1" applyAlignment="1">
      <alignment horizontal="center" vertical="center"/>
    </xf>
    <xf numFmtId="166" fontId="0" fillId="2" borderId="3" xfId="0" applyNumberFormat="1" applyFont="1" applyFill="1" applyBorder="1" applyAlignment="1">
      <alignment horizontal="center" vertical="center"/>
    </xf>
    <xf numFmtId="164" fontId="0" fillId="0" borderId="2" xfId="1" applyNumberFormat="1" applyFont="1" applyFill="1" applyBorder="1" applyAlignment="1">
      <alignment horizontal="center" vertical="center" wrapText="1"/>
    </xf>
    <xf numFmtId="164" fontId="0" fillId="0" borderId="3" xfId="0" applyNumberFormat="1" applyFont="1" applyFill="1" applyBorder="1" applyAlignment="1">
      <alignment horizontal="center" vertical="center" wrapText="1"/>
    </xf>
    <xf numFmtId="165" fontId="0" fillId="0" borderId="3" xfId="1" applyFont="1" applyFill="1" applyBorder="1" applyAlignment="1">
      <alignment horizontal="center" vertical="center" wrapText="1"/>
    </xf>
    <xf numFmtId="0" fontId="11" fillId="3" borderId="2" xfId="0" applyFont="1" applyFill="1" applyBorder="1" applyAlignment="1">
      <alignment horizontal="center" vertical="center" wrapText="1"/>
    </xf>
    <xf numFmtId="0" fontId="10" fillId="2" borderId="0" xfId="0" applyFont="1" applyFill="1"/>
    <xf numFmtId="0" fontId="11" fillId="2" borderId="0" xfId="0" applyFont="1" applyFill="1" applyBorder="1" applyAlignment="1">
      <alignment horizontal="center" wrapText="1"/>
    </xf>
    <xf numFmtId="0" fontId="9" fillId="3" borderId="2" xfId="0" applyFont="1" applyFill="1" applyBorder="1" applyAlignment="1">
      <alignment horizontal="center" vertical="center"/>
    </xf>
    <xf numFmtId="0" fontId="10" fillId="2" borderId="0" xfId="0" applyFont="1" applyFill="1" applyBorder="1"/>
    <xf numFmtId="0" fontId="10" fillId="2" borderId="0" xfId="0" applyFont="1" applyFill="1" applyAlignment="1">
      <alignment horizontal="center"/>
    </xf>
    <xf numFmtId="0" fontId="10" fillId="2" borderId="0" xfId="0" applyFont="1" applyFill="1" applyAlignment="1">
      <alignment horizontal="center" vertical="center"/>
    </xf>
    <xf numFmtId="0" fontId="10" fillId="2" borderId="0" xfId="0" applyFont="1" applyFill="1" applyAlignment="1">
      <alignment horizontal="left"/>
    </xf>
    <xf numFmtId="1" fontId="11" fillId="2" borderId="0" xfId="0" applyNumberFormat="1" applyFont="1" applyFill="1" applyAlignment="1">
      <alignment horizontal="center" vertical="center"/>
    </xf>
    <xf numFmtId="1" fontId="11" fillId="3" borderId="2" xfId="0" applyNumberFormat="1"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1" fontId="11" fillId="2" borderId="0" xfId="0" applyNumberFormat="1" applyFont="1" applyFill="1" applyAlignment="1">
      <alignment horizontal="center" vertical="center" wrapText="1"/>
    </xf>
    <xf numFmtId="0" fontId="10" fillId="2" borderId="0" xfId="0" applyFont="1" applyFill="1" applyAlignment="1">
      <alignment wrapText="1"/>
    </xf>
    <xf numFmtId="166" fontId="11" fillId="2" borderId="2"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2" borderId="0" xfId="0" applyFont="1" applyFill="1" applyBorder="1" applyAlignment="1">
      <alignment vertical="center"/>
    </xf>
    <xf numFmtId="0" fontId="10" fillId="2" borderId="0" xfId="0" applyFont="1" applyFill="1" applyBorder="1" applyAlignment="1">
      <alignment vertical="center" wrapText="1"/>
    </xf>
    <xf numFmtId="169" fontId="10" fillId="2" borderId="7" xfId="1" applyNumberFormat="1" applyFont="1" applyFill="1" applyBorder="1" applyAlignment="1">
      <alignment horizontal="center" vertical="center" wrapText="1"/>
    </xf>
    <xf numFmtId="165" fontId="10" fillId="2" borderId="0" xfId="1" applyFont="1" applyFill="1" applyAlignment="1">
      <alignment horizontal="center"/>
    </xf>
    <xf numFmtId="0" fontId="10" fillId="2" borderId="0" xfId="0" applyFont="1" applyFill="1" applyBorder="1" applyAlignment="1">
      <alignment horizontal="center"/>
    </xf>
    <xf numFmtId="0" fontId="12" fillId="2" borderId="0" xfId="0" applyFont="1" applyFill="1" applyBorder="1" applyAlignment="1">
      <alignment horizontal="center" vertical="center"/>
    </xf>
    <xf numFmtId="167" fontId="10" fillId="2" borderId="0" xfId="1" applyNumberFormat="1" applyFont="1" applyFill="1" applyBorder="1" applyAlignment="1">
      <alignment vertical="center"/>
    </xf>
    <xf numFmtId="0" fontId="10" fillId="2" borderId="0" xfId="0" applyFont="1" applyFill="1" applyBorder="1" applyAlignment="1"/>
    <xf numFmtId="0" fontId="11" fillId="2" borderId="0" xfId="0" applyFont="1" applyFill="1" applyBorder="1"/>
    <xf numFmtId="0" fontId="10" fillId="2" borderId="0" xfId="0" applyFont="1" applyFill="1" applyBorder="1" applyAlignment="1">
      <alignment horizontal="center" vertical="center"/>
    </xf>
    <xf numFmtId="0" fontId="10" fillId="2" borderId="0" xfId="0" applyFont="1" applyFill="1" applyAlignment="1"/>
    <xf numFmtId="14" fontId="10" fillId="2" borderId="0" xfId="0" applyNumberFormat="1" applyFont="1" applyFill="1" applyBorder="1" applyAlignment="1">
      <alignment horizontal="center"/>
    </xf>
    <xf numFmtId="0" fontId="11" fillId="2" borderId="0" xfId="0" applyFont="1" applyFill="1" applyBorder="1" applyAlignment="1"/>
    <xf numFmtId="0" fontId="11" fillId="2" borderId="0" xfId="0" applyFont="1" applyFill="1" applyBorder="1" applyAlignment="1">
      <alignment horizontal="center" vertical="center"/>
    </xf>
    <xf numFmtId="0" fontId="10" fillId="2" borderId="0" xfId="0" applyFont="1" applyFill="1" applyAlignment="1">
      <alignment horizontal="right"/>
    </xf>
    <xf numFmtId="166" fontId="10" fillId="2" borderId="2"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wrapText="1"/>
    </xf>
    <xf numFmtId="166" fontId="10" fillId="2" borderId="0" xfId="0" applyNumberFormat="1" applyFont="1" applyFill="1" applyBorder="1" applyAlignment="1">
      <alignment horizontal="center" vertical="center"/>
    </xf>
    <xf numFmtId="0" fontId="10" fillId="2" borderId="0" xfId="0" applyFont="1" applyFill="1" applyAlignment="1">
      <alignment horizontal="left" vertical="center"/>
    </xf>
    <xf numFmtId="0" fontId="10" fillId="2" borderId="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Alignment="1">
      <alignment vertical="top" wrapText="1"/>
    </xf>
    <xf numFmtId="0" fontId="10" fillId="2" borderId="2" xfId="0" applyFont="1" applyFill="1" applyBorder="1" applyAlignment="1">
      <alignment horizontal="center" vertical="center"/>
    </xf>
    <xf numFmtId="0" fontId="10" fillId="2" borderId="2" xfId="0" applyFont="1" applyFill="1" applyBorder="1" applyAlignment="1">
      <alignment horizontal="justify" vertical="center" wrapText="1"/>
    </xf>
    <xf numFmtId="0" fontId="10" fillId="0" borderId="2" xfId="0" applyFont="1" applyBorder="1" applyAlignment="1">
      <alignment horizontal="center" vertical="center"/>
    </xf>
    <xf numFmtId="166" fontId="11" fillId="2" borderId="2" xfId="0" applyNumberFormat="1" applyFont="1" applyFill="1" applyBorder="1" applyAlignment="1">
      <alignment vertical="center" wrapText="1"/>
    </xf>
    <xf numFmtId="166" fontId="11" fillId="3" borderId="2" xfId="0" applyNumberFormat="1" applyFont="1" applyFill="1" applyBorder="1" applyAlignment="1">
      <alignment vertical="center" wrapText="1"/>
    </xf>
    <xf numFmtId="166" fontId="11" fillId="3" borderId="1" xfId="0" applyNumberFormat="1" applyFont="1" applyFill="1" applyBorder="1" applyAlignment="1">
      <alignment vertical="center" wrapText="1"/>
    </xf>
    <xf numFmtId="0" fontId="3" fillId="2" borderId="0" xfId="0" applyFont="1" applyFill="1" applyBorder="1" applyAlignment="1">
      <alignment horizontal="center" vertical="center"/>
    </xf>
    <xf numFmtId="14" fontId="13" fillId="0" borderId="2" xfId="0" applyNumberFormat="1" applyFont="1" applyFill="1" applyBorder="1" applyAlignment="1">
      <alignment horizontal="center" vertical="center"/>
    </xf>
    <xf numFmtId="166" fontId="0" fillId="0" borderId="2" xfId="0" applyNumberFormat="1" applyFill="1" applyBorder="1" applyAlignment="1">
      <alignment horizontal="center" vertical="center" wrapText="1"/>
    </xf>
    <xf numFmtId="0" fontId="10" fillId="2" borderId="0" xfId="0" applyFont="1" applyFill="1" applyBorder="1" applyAlignment="1">
      <alignment horizontal="left" vertical="center"/>
    </xf>
    <xf numFmtId="0" fontId="10" fillId="2" borderId="0"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11" fillId="2" borderId="6"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0" xfId="0" applyFont="1" applyFill="1" applyBorder="1" applyAlignment="1">
      <alignment horizontal="center" vertical="center"/>
    </xf>
    <xf numFmtId="1" fontId="11" fillId="2" borderId="2"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10" fillId="3" borderId="2" xfId="0" applyFont="1" applyFill="1" applyBorder="1" applyAlignment="1">
      <alignment horizontal="center" vertical="center"/>
    </xf>
    <xf numFmtId="166" fontId="10" fillId="4" borderId="2" xfId="0" applyNumberFormat="1" applyFont="1" applyFill="1" applyBorder="1" applyAlignment="1">
      <alignment horizontal="center" vertical="center"/>
    </xf>
    <xf numFmtId="166" fontId="0" fillId="0" borderId="2" xfId="0" applyNumberFormat="1" applyFill="1" applyBorder="1" applyAlignment="1">
      <alignment horizontal="center" vertical="center"/>
    </xf>
    <xf numFmtId="0" fontId="15" fillId="0" borderId="0" xfId="0" applyFont="1"/>
    <xf numFmtId="0" fontId="17" fillId="5" borderId="44" xfId="0" applyFont="1" applyFill="1" applyBorder="1" applyAlignment="1">
      <alignment wrapText="1"/>
    </xf>
    <xf numFmtId="0" fontId="17" fillId="6" borderId="45" xfId="0" applyFont="1" applyFill="1" applyBorder="1" applyAlignment="1">
      <alignment horizontal="center" vertical="center" wrapText="1"/>
    </xf>
    <xf numFmtId="14" fontId="18" fillId="6" borderId="46" xfId="0" applyNumberFormat="1" applyFont="1" applyFill="1" applyBorder="1" applyAlignment="1">
      <alignment horizontal="center" vertical="center" wrapText="1"/>
    </xf>
    <xf numFmtId="164" fontId="15" fillId="5" borderId="47" xfId="0" applyNumberFormat="1" applyFont="1" applyFill="1" applyBorder="1" applyAlignment="1">
      <alignment horizontal="right" wrapText="1"/>
    </xf>
    <xf numFmtId="166" fontId="3" fillId="2" borderId="11" xfId="0" applyNumberFormat="1" applyFont="1" applyFill="1" applyBorder="1" applyAlignment="1">
      <alignment vertical="center"/>
    </xf>
    <xf numFmtId="164" fontId="15" fillId="2" borderId="47" xfId="0" applyNumberFormat="1" applyFont="1" applyFill="1" applyBorder="1" applyAlignment="1">
      <alignment horizontal="right" wrapText="1"/>
    </xf>
    <xf numFmtId="9" fontId="0" fillId="2" borderId="4" xfId="0" applyNumberFormat="1" applyFont="1" applyFill="1" applyBorder="1" applyAlignment="1">
      <alignment horizontal="center" vertical="center"/>
    </xf>
    <xf numFmtId="0" fontId="0" fillId="2" borderId="22" xfId="0" applyFont="1" applyFill="1" applyBorder="1" applyAlignment="1">
      <alignment horizontal="center" vertical="center"/>
    </xf>
    <xf numFmtId="166" fontId="0" fillId="0" borderId="4" xfId="0" applyNumberFormat="1" applyFill="1" applyBorder="1" applyAlignment="1">
      <alignment horizontal="center" vertical="center" wrapText="1"/>
    </xf>
    <xf numFmtId="166" fontId="0" fillId="0" borderId="4" xfId="0" applyNumberFormat="1" applyFont="1" applyFill="1" applyBorder="1" applyAlignment="1">
      <alignment horizontal="center" vertical="center"/>
    </xf>
    <xf numFmtId="37" fontId="3" fillId="2" borderId="9" xfId="2" applyNumberFormat="1" applyFont="1" applyFill="1" applyBorder="1" applyAlignment="1">
      <alignment vertical="center"/>
    </xf>
    <xf numFmtId="37" fontId="3" fillId="2" borderId="48" xfId="2" applyNumberFormat="1" applyFont="1" applyFill="1" applyBorder="1" applyAlignment="1">
      <alignment vertical="center"/>
    </xf>
    <xf numFmtId="167" fontId="0" fillId="2" borderId="37" xfId="1" applyNumberFormat="1" applyFont="1" applyFill="1" applyBorder="1" applyAlignment="1">
      <alignment vertical="center"/>
    </xf>
    <xf numFmtId="167" fontId="0" fillId="2" borderId="37" xfId="1" applyNumberFormat="1" applyFont="1" applyFill="1" applyBorder="1" applyAlignment="1">
      <alignment horizontal="center" vertical="center"/>
    </xf>
    <xf numFmtId="0" fontId="0" fillId="2" borderId="0" xfId="0" applyFont="1" applyFill="1" applyBorder="1"/>
    <xf numFmtId="0" fontId="1" fillId="3" borderId="32" xfId="0" applyFont="1" applyFill="1" applyBorder="1" applyAlignment="1">
      <alignment horizontal="center" vertical="center"/>
    </xf>
    <xf numFmtId="167" fontId="0" fillId="0" borderId="2" xfId="1" applyNumberFormat="1" applyFont="1" applyFill="1" applyBorder="1" applyAlignment="1">
      <alignment horizontal="center" vertical="center" wrapText="1"/>
    </xf>
    <xf numFmtId="167" fontId="0" fillId="0" borderId="51" xfId="1" applyNumberFormat="1" applyFont="1" applyFill="1" applyBorder="1" applyAlignment="1">
      <alignment horizontal="center" vertical="center" wrapText="1"/>
    </xf>
    <xf numFmtId="170" fontId="0" fillId="2" borderId="14" xfId="0" applyNumberFormat="1" applyFont="1" applyFill="1" applyBorder="1" applyAlignment="1">
      <alignment horizontal="center" vertical="center"/>
    </xf>
    <xf numFmtId="170" fontId="0" fillId="2" borderId="2" xfId="0" applyNumberFormat="1" applyFont="1" applyFill="1" applyBorder="1" applyAlignment="1">
      <alignment horizontal="center" vertical="center"/>
    </xf>
    <xf numFmtId="167" fontId="0" fillId="2" borderId="0" xfId="0" applyNumberFormat="1" applyFont="1" applyFill="1" applyAlignment="1">
      <alignment horizontal="center" vertical="center"/>
    </xf>
    <xf numFmtId="0" fontId="3" fillId="3" borderId="13" xfId="0" applyFont="1" applyFill="1" applyBorder="1" applyAlignment="1">
      <alignment vertical="center" wrapText="1"/>
    </xf>
    <xf numFmtId="166" fontId="0" fillId="0" borderId="3" xfId="0" applyNumberFormat="1" applyFill="1" applyBorder="1" applyAlignment="1">
      <alignment horizontal="center" vertical="center" wrapText="1"/>
    </xf>
    <xf numFmtId="14" fontId="13" fillId="0" borderId="3" xfId="0" applyNumberFormat="1" applyFont="1" applyFill="1" applyBorder="1" applyAlignment="1">
      <alignment horizontal="center" vertical="center"/>
    </xf>
    <xf numFmtId="167" fontId="0" fillId="0" borderId="3" xfId="1" applyNumberFormat="1" applyFont="1" applyFill="1" applyBorder="1" applyAlignment="1">
      <alignment horizontal="center" vertical="center" wrapText="1"/>
    </xf>
    <xf numFmtId="170" fontId="0" fillId="2" borderId="3"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20" fillId="0" borderId="2" xfId="0" applyFont="1" applyBorder="1" applyAlignment="1">
      <alignment horizontal="justify" vertical="center" wrapText="1"/>
    </xf>
    <xf numFmtId="0" fontId="20" fillId="0" borderId="6" xfId="0" applyFont="1" applyBorder="1" applyAlignment="1">
      <alignment horizontal="center" vertical="center"/>
    </xf>
    <xf numFmtId="0" fontId="20" fillId="0" borderId="12" xfId="0" applyFont="1" applyBorder="1" applyAlignment="1">
      <alignment horizontal="center" vertical="center"/>
    </xf>
    <xf numFmtId="0" fontId="10" fillId="2" borderId="0" xfId="0" applyFont="1" applyFill="1" applyAlignment="1">
      <alignment horizontal="center" wrapText="1"/>
    </xf>
    <xf numFmtId="0" fontId="20" fillId="0" borderId="3" xfId="0" applyFont="1" applyBorder="1" applyAlignment="1">
      <alignment horizontal="justify" vertical="center" wrapText="1"/>
    </xf>
    <xf numFmtId="0" fontId="11" fillId="2" borderId="3" xfId="0" applyFont="1" applyFill="1" applyBorder="1" applyAlignment="1">
      <alignment horizontal="center" vertical="center" wrapText="1"/>
    </xf>
    <xf numFmtId="0" fontId="11" fillId="2" borderId="14" xfId="0"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1" fontId="0" fillId="2" borderId="2" xfId="0" applyNumberFormat="1" applyFill="1" applyBorder="1" applyAlignment="1">
      <alignment horizontal="center" vertical="center" wrapText="1"/>
    </xf>
    <xf numFmtId="0" fontId="10" fillId="0" borderId="1" xfId="0" applyNumberFormat="1" applyFont="1" applyFill="1" applyBorder="1" applyAlignment="1">
      <alignment horizontal="center" vertical="center"/>
    </xf>
    <xf numFmtId="0" fontId="10" fillId="4" borderId="1" xfId="0" applyNumberFormat="1"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166" fontId="10" fillId="0" borderId="2" xfId="0" applyNumberFormat="1" applyFont="1" applyFill="1" applyBorder="1" applyAlignment="1">
      <alignment horizontal="center" vertical="center"/>
    </xf>
    <xf numFmtId="0" fontId="20" fillId="0" borderId="2" xfId="0" applyFont="1" applyFill="1" applyBorder="1" applyAlignment="1">
      <alignment horizontal="justify" vertical="center" wrapText="1"/>
    </xf>
    <xf numFmtId="0" fontId="10" fillId="2" borderId="1" xfId="0" applyNumberFormat="1" applyFont="1" applyFill="1" applyBorder="1" applyAlignment="1">
      <alignment horizontal="justify" vertical="center" wrapText="1"/>
    </xf>
    <xf numFmtId="0" fontId="11" fillId="2"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166" fontId="11" fillId="2" borderId="3" xfId="0" applyNumberFormat="1" applyFont="1" applyFill="1" applyBorder="1" applyAlignment="1">
      <alignment horizontal="center" vertical="center" wrapText="1"/>
    </xf>
    <xf numFmtId="166" fontId="11" fillId="0" borderId="2" xfId="0" applyNumberFormat="1" applyFont="1" applyFill="1" applyBorder="1" applyAlignment="1">
      <alignment horizontal="center" vertical="center" wrapText="1"/>
    </xf>
    <xf numFmtId="3" fontId="10" fillId="4" borderId="2" xfId="0" applyNumberFormat="1" applyFont="1" applyFill="1" applyBorder="1" applyAlignment="1">
      <alignment horizontal="center" vertical="center" wrapText="1"/>
    </xf>
    <xf numFmtId="0" fontId="10" fillId="2" borderId="4" xfId="0" applyFont="1" applyFill="1" applyBorder="1" applyAlignment="1">
      <alignment horizontal="justify" vertical="center" wrapText="1"/>
    </xf>
    <xf numFmtId="0" fontId="11" fillId="3" borderId="4" xfId="0" applyFont="1" applyFill="1" applyBorder="1" applyAlignment="1">
      <alignment horizontal="center" vertical="center" wrapText="1"/>
    </xf>
    <xf numFmtId="166" fontId="11" fillId="2" borderId="4" xfId="0" applyNumberFormat="1" applyFont="1" applyFill="1" applyBorder="1" applyAlignment="1">
      <alignment horizontal="center" vertical="center" wrapText="1"/>
    </xf>
    <xf numFmtId="0" fontId="11" fillId="3" borderId="54" xfId="0" applyFont="1" applyFill="1" applyBorder="1" applyAlignment="1">
      <alignment horizontal="center" vertical="center" wrapText="1"/>
    </xf>
    <xf numFmtId="166" fontId="10" fillId="2" borderId="54" xfId="0" applyNumberFormat="1" applyFont="1" applyFill="1" applyBorder="1" applyAlignment="1">
      <alignment vertical="center"/>
    </xf>
    <xf numFmtId="3" fontId="11" fillId="4" borderId="54" xfId="0" applyNumberFormat="1" applyFont="1" applyFill="1" applyBorder="1" applyAlignment="1">
      <alignment horizontal="center" vertical="center" wrapText="1"/>
    </xf>
    <xf numFmtId="3" fontId="11" fillId="2" borderId="55" xfId="0" applyNumberFormat="1" applyFont="1" applyFill="1" applyBorder="1" applyAlignment="1">
      <alignment horizontal="center" vertical="center"/>
    </xf>
    <xf numFmtId="1" fontId="3" fillId="2" borderId="22" xfId="0" applyNumberFormat="1" applyFont="1" applyFill="1" applyBorder="1" applyAlignment="1">
      <alignment horizontal="center" vertical="center"/>
    </xf>
    <xf numFmtId="1" fontId="0" fillId="2" borderId="4" xfId="0" applyNumberFormat="1" applyFont="1" applyFill="1" applyBorder="1" applyAlignment="1"/>
    <xf numFmtId="1" fontId="0" fillId="2" borderId="4" xfId="0" applyNumberFormat="1" applyFont="1" applyFill="1" applyBorder="1" applyAlignment="1">
      <alignment horizontal="center"/>
    </xf>
    <xf numFmtId="1" fontId="3" fillId="3" borderId="54"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1" xfId="0" applyFont="1" applyFill="1" applyBorder="1" applyAlignment="1">
      <alignment horizontal="justify" vertical="center" wrapText="1"/>
    </xf>
    <xf numFmtId="1" fontId="3" fillId="2" borderId="0" xfId="0" applyNumberFormat="1" applyFont="1" applyFill="1" applyAlignment="1">
      <alignment horizontal="center"/>
    </xf>
    <xf numFmtId="0" fontId="8" fillId="2" borderId="0" xfId="0" applyFont="1" applyFill="1" applyAlignment="1">
      <alignment horizontal="left"/>
    </xf>
    <xf numFmtId="1" fontId="4" fillId="3" borderId="2" xfId="0" applyNumberFormat="1" applyFont="1" applyFill="1" applyBorder="1" applyAlignment="1">
      <alignment horizontal="center"/>
    </xf>
    <xf numFmtId="1" fontId="4" fillId="3" borderId="2"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2" borderId="2" xfId="0" applyNumberFormat="1" applyFill="1" applyBorder="1" applyAlignment="1">
      <alignment horizontal="left" vertical="center"/>
    </xf>
    <xf numFmtId="1" fontId="0" fillId="2" borderId="2" xfId="0" applyNumberFormat="1" applyFont="1" applyFill="1" applyBorder="1" applyAlignment="1">
      <alignment horizontal="left" vertical="center"/>
    </xf>
    <xf numFmtId="1" fontId="0" fillId="4" borderId="2" xfId="0" applyNumberFormat="1" applyFill="1" applyBorder="1" applyAlignment="1">
      <alignment horizontal="center" vertical="center" wrapText="1"/>
    </xf>
    <xf numFmtId="1" fontId="0" fillId="4" borderId="1" xfId="0" applyNumberFormat="1" applyFont="1" applyFill="1" applyBorder="1" applyAlignment="1">
      <alignment horizontal="center" vertical="center"/>
    </xf>
    <xf numFmtId="1" fontId="0" fillId="0" borderId="3" xfId="0" applyNumberFormat="1" applyFill="1" applyBorder="1" applyAlignment="1">
      <alignment horizontal="center"/>
    </xf>
    <xf numFmtId="1" fontId="0" fillId="0" borderId="14" xfId="0" applyNumberFormat="1" applyFont="1" applyFill="1" applyBorder="1" applyAlignment="1">
      <alignment horizontal="center"/>
    </xf>
    <xf numFmtId="1" fontId="0" fillId="2" borderId="3" xfId="0" applyNumberFormat="1" applyFont="1" applyFill="1" applyBorder="1" applyAlignment="1">
      <alignment horizontal="left"/>
    </xf>
    <xf numFmtId="1" fontId="4" fillId="3" borderId="17" xfId="0" applyNumberFormat="1" applyFont="1" applyFill="1" applyBorder="1" applyAlignment="1">
      <alignment horizontal="center"/>
    </xf>
    <xf numFmtId="1" fontId="4" fillId="3" borderId="18" xfId="0" applyNumberFormat="1" applyFont="1" applyFill="1" applyBorder="1" applyAlignment="1">
      <alignment horizontal="center"/>
    </xf>
    <xf numFmtId="1" fontId="4" fillId="3" borderId="28" xfId="0" applyNumberFormat="1" applyFont="1" applyFill="1" applyBorder="1" applyAlignment="1">
      <alignment horizontal="center"/>
    </xf>
    <xf numFmtId="1" fontId="4" fillId="3" borderId="2" xfId="0" applyNumberFormat="1" applyFont="1" applyFill="1" applyBorder="1" applyAlignment="1">
      <alignment horizontal="center" vertical="center"/>
    </xf>
    <xf numFmtId="1" fontId="3" fillId="3" borderId="53" xfId="0" applyNumberFormat="1" applyFont="1" applyFill="1" applyBorder="1" applyAlignment="1">
      <alignment horizontal="center" vertical="center"/>
    </xf>
    <xf numFmtId="1" fontId="3" fillId="3" borderId="54" xfId="0" applyNumberFormat="1" applyFont="1" applyFill="1" applyBorder="1" applyAlignment="1">
      <alignment horizontal="center" vertical="center"/>
    </xf>
    <xf numFmtId="1" fontId="0" fillId="4" borderId="48" xfId="0" applyNumberFormat="1" applyFill="1" applyBorder="1" applyAlignment="1">
      <alignment horizontal="center" vertical="center" wrapText="1"/>
    </xf>
    <xf numFmtId="1" fontId="0" fillId="4" borderId="9" xfId="0" applyNumberFormat="1" applyFont="1" applyFill="1" applyBorder="1" applyAlignment="1">
      <alignment horizontal="center" vertical="center" wrapText="1"/>
    </xf>
    <xf numFmtId="1" fontId="0" fillId="4" borderId="26" xfId="0" applyNumberFormat="1" applyFont="1" applyFill="1" applyBorder="1" applyAlignment="1">
      <alignment horizontal="center" vertical="center"/>
    </xf>
    <xf numFmtId="1" fontId="0" fillId="4" borderId="33" xfId="0" applyNumberFormat="1" applyFont="1" applyFill="1" applyBorder="1" applyAlignment="1">
      <alignment horizontal="center" vertical="center"/>
    </xf>
    <xf numFmtId="1" fontId="0" fillId="4" borderId="56" xfId="0" applyNumberFormat="1" applyFont="1" applyFill="1" applyBorder="1" applyAlignment="1">
      <alignment horizontal="center" vertical="center"/>
    </xf>
    <xf numFmtId="1" fontId="0" fillId="4" borderId="31" xfId="0" applyNumberFormat="1" applyFont="1" applyFill="1" applyBorder="1" applyAlignment="1">
      <alignment horizontal="center" vertical="center"/>
    </xf>
    <xf numFmtId="1" fontId="0" fillId="4" borderId="57" xfId="0" applyNumberFormat="1" applyFont="1" applyFill="1" applyBorder="1" applyAlignment="1">
      <alignment horizontal="center" vertical="center"/>
    </xf>
    <xf numFmtId="1" fontId="0" fillId="4" borderId="11" xfId="0" applyNumberFormat="1" applyFont="1" applyFill="1" applyBorder="1" applyAlignment="1">
      <alignment horizontal="center" vertical="center"/>
    </xf>
    <xf numFmtId="1" fontId="0" fillId="2" borderId="2" xfId="0" applyNumberFormat="1" applyFont="1" applyFill="1" applyBorder="1" applyAlignment="1">
      <alignment vertical="center" wrapText="1"/>
    </xf>
    <xf numFmtId="1" fontId="0" fillId="2" borderId="23" xfId="0" applyNumberFormat="1" applyFont="1" applyFill="1" applyBorder="1" applyAlignment="1">
      <alignment horizontal="justify" vertical="center" wrapText="1"/>
    </xf>
    <xf numFmtId="1" fontId="0" fillId="2" borderId="21" xfId="0" applyNumberFormat="1"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21" xfId="0" applyFont="1" applyFill="1" applyBorder="1" applyAlignment="1">
      <alignment horizontal="justify" vertical="center" wrapText="1"/>
    </xf>
    <xf numFmtId="0" fontId="11" fillId="0" borderId="2" xfId="0" applyFont="1" applyFill="1" applyBorder="1" applyAlignment="1">
      <alignment horizontal="left" vertical="center"/>
    </xf>
    <xf numFmtId="0" fontId="10" fillId="2" borderId="0" xfId="0" applyFont="1" applyFill="1" applyBorder="1" applyAlignment="1">
      <alignment horizontal="center"/>
    </xf>
    <xf numFmtId="0" fontId="10" fillId="2" borderId="0" xfId="0" applyFont="1" applyFill="1" applyAlignment="1">
      <alignment horizontal="center"/>
    </xf>
    <xf numFmtId="0" fontId="11" fillId="2" borderId="0" xfId="0" applyFont="1" applyFill="1" applyBorder="1" applyAlignment="1">
      <alignment horizontal="center" vertical="center" wrapText="1"/>
    </xf>
    <xf numFmtId="0" fontId="11" fillId="3" borderId="17" xfId="0" applyFont="1" applyFill="1" applyBorder="1" applyAlignment="1">
      <alignment horizontal="center"/>
    </xf>
    <xf numFmtId="0" fontId="11" fillId="3" borderId="18" xfId="0" applyFont="1" applyFill="1" applyBorder="1" applyAlignment="1">
      <alignment horizontal="center"/>
    </xf>
    <xf numFmtId="0" fontId="11" fillId="3" borderId="28" xfId="0" applyFont="1" applyFill="1" applyBorder="1" applyAlignment="1">
      <alignment horizontal="center"/>
    </xf>
    <xf numFmtId="0" fontId="11" fillId="3" borderId="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2" borderId="0" xfId="0" applyFont="1" applyFill="1" applyBorder="1" applyAlignment="1">
      <alignment horizontal="left"/>
    </xf>
    <xf numFmtId="0" fontId="11" fillId="3" borderId="1" xfId="0" applyFont="1" applyFill="1" applyBorder="1" applyAlignment="1">
      <alignment horizontal="center" vertical="center" wrapText="1"/>
    </xf>
    <xf numFmtId="0" fontId="10" fillId="2" borderId="0" xfId="0" applyFont="1" applyFill="1" applyAlignment="1">
      <alignment horizontal="justify" vertical="center" wrapText="1"/>
    </xf>
    <xf numFmtId="0" fontId="10" fillId="2" borderId="0" xfId="0" applyFont="1" applyFill="1" applyAlignment="1">
      <alignment horizontal="justify" vertical="center"/>
    </xf>
    <xf numFmtId="0" fontId="11" fillId="3" borderId="2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1" fillId="3" borderId="26" xfId="0" applyFont="1" applyFill="1" applyBorder="1" applyAlignment="1">
      <alignment horizontal="center" wrapText="1"/>
    </xf>
    <xf numFmtId="0" fontId="11" fillId="3" borderId="33" xfId="0" applyFont="1" applyFill="1" applyBorder="1" applyAlignment="1">
      <alignment horizontal="center" wrapText="1"/>
    </xf>
    <xf numFmtId="0" fontId="11" fillId="3" borderId="35" xfId="0" applyFont="1" applyFill="1" applyBorder="1" applyAlignment="1">
      <alignment horizontal="center" wrapText="1"/>
    </xf>
    <xf numFmtId="0" fontId="11" fillId="3" borderId="36" xfId="0" applyFont="1" applyFill="1" applyBorder="1" applyAlignment="1">
      <alignment horizont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1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0" fillId="2" borderId="0" xfId="0" applyFont="1" applyFill="1" applyBorder="1" applyAlignment="1">
      <alignment horizontal="center"/>
    </xf>
    <xf numFmtId="0" fontId="3" fillId="3" borderId="16"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0" fillId="2" borderId="27" xfId="0" applyFill="1" applyBorder="1" applyAlignment="1">
      <alignment horizontal="left" vertical="top" wrapText="1"/>
    </xf>
    <xf numFmtId="0" fontId="0" fillId="2" borderId="8" xfId="0" applyFont="1" applyFill="1" applyBorder="1" applyAlignment="1">
      <alignment horizontal="left" vertical="top" wrapText="1"/>
    </xf>
    <xf numFmtId="0" fontId="0" fillId="2" borderId="9" xfId="0" applyFont="1" applyFill="1" applyBorder="1" applyAlignment="1">
      <alignment horizontal="left" vertical="top" wrapText="1"/>
    </xf>
    <xf numFmtId="0" fontId="1" fillId="3" borderId="49" xfId="0" applyFont="1" applyFill="1" applyBorder="1" applyAlignment="1">
      <alignment horizontal="center" vertical="center" wrapText="1"/>
    </xf>
    <xf numFmtId="0" fontId="1" fillId="3" borderId="50"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40"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166" fontId="0" fillId="0" borderId="2" xfId="0" applyNumberFormat="1" applyFill="1" applyBorder="1" applyAlignment="1">
      <alignment horizontal="center" vertical="center" wrapText="1"/>
    </xf>
    <xf numFmtId="166" fontId="0" fillId="0" borderId="1" xfId="0" applyNumberFormat="1" applyFill="1" applyBorder="1" applyAlignment="1">
      <alignment horizontal="center" vertical="center" wrapText="1"/>
    </xf>
    <xf numFmtId="166" fontId="0" fillId="0" borderId="3" xfId="0" applyNumberFormat="1" applyFont="1" applyFill="1" applyBorder="1" applyAlignment="1">
      <alignment horizontal="center" vertical="center" wrapText="1"/>
    </xf>
    <xf numFmtId="166" fontId="0" fillId="0" borderId="14" xfId="0" applyNumberFormat="1"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8"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1" fillId="3" borderId="27" xfId="0" applyFont="1" applyFill="1" applyBorder="1" applyAlignment="1">
      <alignment horizontal="center" wrapText="1"/>
    </xf>
    <xf numFmtId="0" fontId="1" fillId="3" borderId="8" xfId="0" applyFont="1" applyFill="1" applyBorder="1" applyAlignment="1">
      <alignment horizontal="center" wrapText="1"/>
    </xf>
    <xf numFmtId="0" fontId="1" fillId="3" borderId="9" xfId="0" applyFont="1" applyFill="1" applyBorder="1" applyAlignment="1">
      <alignment horizontal="center" wrapText="1"/>
    </xf>
    <xf numFmtId="167" fontId="0" fillId="2" borderId="27" xfId="1" applyNumberFormat="1" applyFont="1" applyFill="1" applyBorder="1" applyAlignment="1">
      <alignment horizontal="center" vertical="center"/>
    </xf>
    <xf numFmtId="167" fontId="0" fillId="2" borderId="8" xfId="1" applyNumberFormat="1" applyFont="1" applyFill="1" applyBorder="1" applyAlignment="1">
      <alignment horizontal="center" vertical="center"/>
    </xf>
    <xf numFmtId="167" fontId="0" fillId="2" borderId="9" xfId="1" applyNumberFormat="1" applyFont="1" applyFill="1" applyBorder="1" applyAlignment="1">
      <alignment horizontal="center" vertical="center"/>
    </xf>
    <xf numFmtId="0" fontId="6" fillId="3" borderId="40"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4" xfId="0" applyFont="1" applyFill="1" applyBorder="1" applyAlignment="1">
      <alignment horizontal="center" vertical="center"/>
    </xf>
    <xf numFmtId="166" fontId="3" fillId="0" borderId="27" xfId="0" applyNumberFormat="1" applyFont="1" applyFill="1" applyBorder="1" applyAlignment="1">
      <alignment horizontal="center" vertical="center" wrapText="1"/>
    </xf>
    <xf numFmtId="166" fontId="3" fillId="0" borderId="8" xfId="0" applyNumberFormat="1"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166" fontId="0" fillId="0" borderId="2" xfId="0" applyNumberFormat="1" applyFont="1" applyFill="1" applyBorder="1" applyAlignment="1">
      <alignment horizontal="center" vertical="center" wrapText="1"/>
    </xf>
    <xf numFmtId="166" fontId="0" fillId="2" borderId="25" xfId="0" applyNumberFormat="1" applyFill="1" applyBorder="1" applyAlignment="1">
      <alignment horizontal="center" vertical="center" wrapText="1"/>
    </xf>
    <xf numFmtId="166" fontId="0" fillId="2" borderId="39" xfId="0" applyNumberFormat="1" applyFill="1" applyBorder="1" applyAlignment="1">
      <alignment horizontal="center" vertical="center" wrapText="1"/>
    </xf>
    <xf numFmtId="0" fontId="10" fillId="2" borderId="0" xfId="0" applyFont="1" applyFill="1" applyBorder="1" applyAlignment="1">
      <alignment horizontal="justify"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2" xfId="0" applyFont="1" applyFill="1" applyBorder="1" applyAlignment="1">
      <alignment horizontal="center" vertical="center"/>
    </xf>
    <xf numFmtId="3" fontId="10" fillId="4" borderId="2" xfId="0" applyNumberFormat="1" applyFont="1" applyFill="1" applyBorder="1" applyAlignment="1">
      <alignment horizontal="center" vertical="center" wrapText="1"/>
    </xf>
    <xf numFmtId="0" fontId="11" fillId="2" borderId="0" xfId="0" applyFont="1" applyFill="1" applyAlignment="1">
      <alignment horizontal="justify" vertical="center"/>
    </xf>
    <xf numFmtId="166" fontId="11" fillId="3" borderId="2" xfId="0" applyNumberFormat="1" applyFont="1" applyFill="1" applyBorder="1" applyAlignment="1">
      <alignment horizontal="center" vertical="center" wrapText="1"/>
    </xf>
    <xf numFmtId="166" fontId="11" fillId="3"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52" xfId="0" applyNumberFormat="1" applyFont="1" applyFill="1" applyBorder="1" applyAlignment="1">
      <alignment horizontal="center" vertical="center" wrapText="1"/>
    </xf>
    <xf numFmtId="3" fontId="10" fillId="4" borderId="4"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0" xfId="0" applyFont="1" applyFill="1" applyBorder="1" applyAlignment="1">
      <alignment horizontal="center" vertical="center"/>
    </xf>
    <xf numFmtId="0" fontId="11" fillId="2" borderId="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2" borderId="6" xfId="0" applyFont="1" applyFill="1" applyBorder="1" applyAlignment="1">
      <alignment horizontal="center" vertical="center"/>
    </xf>
    <xf numFmtId="0" fontId="19" fillId="0" borderId="0" xfId="3" applyAlignment="1">
      <alignment horizontal="left" vertical="top" wrapText="1"/>
    </xf>
    <xf numFmtId="0" fontId="14" fillId="0" borderId="0" xfId="0" applyFont="1" applyAlignment="1">
      <alignment horizontal="left" wrapText="1"/>
    </xf>
    <xf numFmtId="0" fontId="15" fillId="0" borderId="0" xfId="0" applyFont="1" applyAlignment="1">
      <alignment horizontal="right" wrapText="1"/>
    </xf>
    <xf numFmtId="0" fontId="16" fillId="0" borderId="43" xfId="0" applyFont="1" applyBorder="1" applyAlignment="1">
      <alignment horizontal="left" wrapText="1"/>
    </xf>
    <xf numFmtId="0" fontId="15" fillId="0" borderId="0" xfId="0" applyFont="1" applyAlignment="1">
      <alignment horizontal="left" vertical="top" wrapText="1"/>
    </xf>
  </cellXfs>
  <cellStyles count="4">
    <cellStyle name="Hipervínculo 2" xfId="3"/>
    <cellStyle name="Millares 2" xfId="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net-snmp.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sheet1.xml><?xml version="1.0" encoding="utf-8"?>
<worksheet xmlns="http://schemas.openxmlformats.org/spreadsheetml/2006/main" xmlns:r="http://schemas.openxmlformats.org/officeDocument/2006/relationships">
  <sheetPr codeName="Hoja24">
    <tabColor rgb="FFFF0000"/>
  </sheetPr>
  <dimension ref="B2:I19"/>
  <sheetViews>
    <sheetView zoomScale="80" zoomScaleNormal="80" workbookViewId="0">
      <selection activeCell="J14" sqref="J14"/>
    </sheetView>
  </sheetViews>
  <sheetFormatPr baseColWidth="10" defaultColWidth="11.42578125" defaultRowHeight="15"/>
  <cols>
    <col min="1" max="1" width="11.42578125" style="7"/>
    <col min="2" max="2" width="7.5703125" style="7" customWidth="1"/>
    <col min="3" max="3" width="19.85546875" style="7" customWidth="1"/>
    <col min="4" max="4" width="26.140625" style="7" customWidth="1"/>
    <col min="5" max="5" width="20.5703125" style="7" customWidth="1"/>
    <col min="6" max="7" width="23.85546875" style="7" customWidth="1"/>
    <col min="8" max="16384" width="11.42578125" style="7"/>
  </cols>
  <sheetData>
    <row r="2" spans="2:9">
      <c r="B2" s="169" t="s">
        <v>63</v>
      </c>
      <c r="C2" s="169"/>
      <c r="D2" s="169"/>
      <c r="E2" s="169"/>
      <c r="F2" s="169"/>
      <c r="G2" s="169"/>
      <c r="H2" s="29"/>
      <c r="I2" s="29"/>
    </row>
    <row r="3" spans="2:9">
      <c r="B3" s="169" t="s">
        <v>69</v>
      </c>
      <c r="C3" s="169"/>
      <c r="D3" s="169"/>
      <c r="E3" s="169"/>
      <c r="F3" s="169"/>
      <c r="G3" s="169"/>
      <c r="H3" s="29"/>
      <c r="I3" s="29"/>
    </row>
    <row r="4" spans="2:9" ht="15.75" thickBot="1">
      <c r="B4" s="13"/>
      <c r="C4" s="13"/>
      <c r="D4" s="13"/>
      <c r="E4" s="13"/>
      <c r="F4" s="13"/>
      <c r="G4" s="13"/>
      <c r="H4" s="13"/>
      <c r="I4" s="13"/>
    </row>
    <row r="5" spans="2:9">
      <c r="B5" s="181" t="s">
        <v>15</v>
      </c>
      <c r="C5" s="182"/>
      <c r="D5" s="182"/>
      <c r="E5" s="182"/>
      <c r="F5" s="182"/>
      <c r="G5" s="183"/>
    </row>
    <row r="6" spans="2:9" ht="32.25" customHeight="1">
      <c r="B6" s="8" t="s">
        <v>36</v>
      </c>
      <c r="C6" s="171" t="s">
        <v>16</v>
      </c>
      <c r="D6" s="171"/>
      <c r="E6" s="171"/>
      <c r="F6" s="172" t="str">
        <f>'FACTORES TÉCNICOS'!$L$13</f>
        <v>VIDEOSWITCH</v>
      </c>
      <c r="G6" s="173"/>
    </row>
    <row r="7" spans="2:9" ht="33" customHeight="1">
      <c r="B7" s="9">
        <v>1</v>
      </c>
      <c r="C7" s="174" t="s">
        <v>43</v>
      </c>
      <c r="D7" s="175"/>
      <c r="E7" s="175"/>
      <c r="F7" s="176" t="s">
        <v>229</v>
      </c>
      <c r="G7" s="177"/>
    </row>
    <row r="8" spans="2:9" ht="15.75" thickBot="1">
      <c r="B8" s="10">
        <v>2</v>
      </c>
      <c r="C8" s="180" t="s">
        <v>17</v>
      </c>
      <c r="D8" s="180"/>
      <c r="E8" s="180"/>
      <c r="F8" s="178" t="s">
        <v>1</v>
      </c>
      <c r="G8" s="179"/>
    </row>
    <row r="9" spans="2:9" ht="15.75" thickBot="1"/>
    <row r="10" spans="2:9" ht="21.75" customHeight="1">
      <c r="B10" s="181" t="s">
        <v>12</v>
      </c>
      <c r="C10" s="182"/>
      <c r="D10" s="182"/>
      <c r="E10" s="182"/>
      <c r="F10" s="182"/>
      <c r="G10" s="183"/>
    </row>
    <row r="11" spans="2:9" ht="32.25" customHeight="1">
      <c r="B11" s="11" t="s">
        <v>36</v>
      </c>
      <c r="C11" s="184" t="s">
        <v>4</v>
      </c>
      <c r="D11" s="184"/>
      <c r="E11" s="87" t="s">
        <v>3</v>
      </c>
      <c r="F11" s="172" t="str">
        <f>'FACTORES TÉCNICOS'!$L$13</f>
        <v>VIDEOSWITCH</v>
      </c>
      <c r="G11" s="173"/>
    </row>
    <row r="12" spans="2:9" ht="33.75" customHeight="1">
      <c r="B12" s="12">
        <v>1</v>
      </c>
      <c r="C12" s="195" t="str">
        <f>+'FACTORES PONDERABLES'!C5</f>
        <v>MENOR VALOR DE LA OFERTA ECONÓMICA</v>
      </c>
      <c r="D12" s="195"/>
      <c r="E12" s="142" t="s">
        <v>202</v>
      </c>
      <c r="F12" s="189" t="str">
        <f>+'FACTORES PONDERABLES'!G6</f>
        <v>NO HABILITADO TÉCNICA NI FINANCIERAMENTE</v>
      </c>
      <c r="G12" s="190"/>
    </row>
    <row r="13" spans="2:9">
      <c r="B13" s="12" t="s">
        <v>201</v>
      </c>
      <c r="C13" s="195" t="str">
        <f>+'FACTORES PONDERABLES'!C12</f>
        <v>GARANTIA ADICIONAL MINIMA</v>
      </c>
      <c r="D13" s="195"/>
      <c r="E13" s="142" t="s">
        <v>5</v>
      </c>
      <c r="F13" s="191"/>
      <c r="G13" s="192"/>
    </row>
    <row r="14" spans="2:9" ht="30.75" customHeight="1">
      <c r="B14" s="12" t="s">
        <v>205</v>
      </c>
      <c r="C14" s="196" t="str">
        <f>+'FACTORES PONDERABLES'!C15</f>
        <v>ACTUALIZACIÓN DE LA SOLUCIÓN EN CADA CABECERA</v>
      </c>
      <c r="D14" s="197"/>
      <c r="E14" s="5" t="s">
        <v>35</v>
      </c>
      <c r="F14" s="191"/>
      <c r="G14" s="192"/>
    </row>
    <row r="15" spans="2:9" ht="15.75" thickBot="1">
      <c r="B15" s="163">
        <v>3</v>
      </c>
      <c r="C15" s="164" t="str">
        <f>+'FACTORES PONDERABLES'!C17</f>
        <v>APOYO INDUSTRIA NACIONAL</v>
      </c>
      <c r="D15" s="164"/>
      <c r="E15" s="165" t="s">
        <v>5</v>
      </c>
      <c r="F15" s="193"/>
      <c r="G15" s="194"/>
    </row>
    <row r="16" spans="2:9" ht="30" customHeight="1" thickBot="1">
      <c r="B16" s="185" t="s">
        <v>14</v>
      </c>
      <c r="C16" s="186"/>
      <c r="D16" s="186"/>
      <c r="E16" s="166" t="s">
        <v>64</v>
      </c>
      <c r="F16" s="187" t="str">
        <f>+'FACTORES PONDERABLES'!G26</f>
        <v>NO HABILITADO TÉCNICA NI FINANCIERAMENTE</v>
      </c>
      <c r="G16" s="188"/>
    </row>
    <row r="19" spans="2:6" ht="15.75">
      <c r="B19" s="170"/>
      <c r="C19" s="170"/>
      <c r="D19" s="170"/>
      <c r="E19" s="170"/>
      <c r="F19" s="170"/>
    </row>
  </sheetData>
  <mergeCells count="19">
    <mergeCell ref="C13:D13"/>
    <mergeCell ref="C14:D14"/>
    <mergeCell ref="C12:D12"/>
    <mergeCell ref="B2:G2"/>
    <mergeCell ref="B3:G3"/>
    <mergeCell ref="B19:F19"/>
    <mergeCell ref="C6:E6"/>
    <mergeCell ref="F6:G6"/>
    <mergeCell ref="C7:E7"/>
    <mergeCell ref="F7:G7"/>
    <mergeCell ref="F8:G8"/>
    <mergeCell ref="C8:E8"/>
    <mergeCell ref="B10:G10"/>
    <mergeCell ref="C11:D11"/>
    <mergeCell ref="B16:D16"/>
    <mergeCell ref="F16:G16"/>
    <mergeCell ref="F12:G15"/>
    <mergeCell ref="B5:G5"/>
    <mergeCell ref="F11:G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Hoja1">
    <tabColor rgb="FFFF0000"/>
  </sheetPr>
  <dimension ref="A2:W41"/>
  <sheetViews>
    <sheetView topLeftCell="B26" zoomScale="85" zoomScaleNormal="85" workbookViewId="0">
      <selection activeCell="B26" sqref="B26:M37"/>
    </sheetView>
  </sheetViews>
  <sheetFormatPr baseColWidth="10" defaultColWidth="11.42578125" defaultRowHeight="12.75"/>
  <cols>
    <col min="1" max="1" width="10.42578125" style="39" customWidth="1"/>
    <col min="2" max="2" width="5.42578125" style="39" customWidth="1"/>
    <col min="3" max="3" width="16.140625" style="39" customWidth="1"/>
    <col min="4" max="4" width="17.85546875" style="39" customWidth="1"/>
    <col min="5" max="10" width="7.42578125" style="39" customWidth="1"/>
    <col min="11" max="11" width="20.5703125" style="39" customWidth="1"/>
    <col min="12" max="12" width="16.5703125" style="44" customWidth="1"/>
    <col min="13" max="13" width="27.85546875" style="44" customWidth="1"/>
    <col min="14" max="14" width="10.42578125" style="44" customWidth="1"/>
    <col min="15" max="15" width="18.28515625" style="39" bestFit="1" customWidth="1"/>
    <col min="16" max="16" width="15" style="39" bestFit="1" customWidth="1"/>
    <col min="17" max="18" width="11.42578125" style="39"/>
    <col min="19" max="19" width="12.85546875" style="39" customWidth="1"/>
    <col min="20" max="21" width="11.42578125" style="39"/>
    <col min="22" max="22" width="12.85546875" style="39" customWidth="1"/>
    <col min="23" max="16384" width="11.42578125" style="39"/>
  </cols>
  <sheetData>
    <row r="2" spans="1:23" ht="13.5" thickBot="1"/>
    <row r="3" spans="1:23" ht="13.5" thickBot="1">
      <c r="B3" s="214" t="s">
        <v>8</v>
      </c>
      <c r="C3" s="215"/>
      <c r="D3" s="215"/>
      <c r="E3" s="215"/>
      <c r="F3" s="215"/>
      <c r="G3" s="215"/>
      <c r="H3" s="215"/>
      <c r="I3" s="215"/>
      <c r="J3" s="215"/>
      <c r="K3" s="215"/>
      <c r="L3" s="215"/>
      <c r="M3" s="216"/>
      <c r="N3" s="54"/>
      <c r="O3" s="54"/>
      <c r="P3" s="54"/>
      <c r="Q3" s="54"/>
      <c r="R3" s="54"/>
      <c r="S3" s="54"/>
      <c r="T3" s="54"/>
      <c r="U3" s="54"/>
      <c r="V3" s="54"/>
      <c r="W3" s="54"/>
    </row>
    <row r="4" spans="1:23" ht="15" customHeight="1">
      <c r="B4" s="219" t="s">
        <v>71</v>
      </c>
      <c r="C4" s="220"/>
      <c r="D4" s="220"/>
      <c r="E4" s="220"/>
      <c r="F4" s="220"/>
      <c r="G4" s="220"/>
      <c r="H4" s="220"/>
      <c r="I4" s="220"/>
      <c r="J4" s="220"/>
      <c r="K4" s="220"/>
      <c r="L4" s="220"/>
      <c r="M4" s="221"/>
      <c r="N4" s="55"/>
      <c r="O4" s="55"/>
      <c r="P4" s="55"/>
      <c r="Q4" s="55"/>
      <c r="R4" s="55"/>
      <c r="S4" s="55"/>
      <c r="T4" s="55"/>
      <c r="U4" s="55"/>
      <c r="V4" s="55"/>
      <c r="W4" s="55"/>
    </row>
    <row r="5" spans="1:23">
      <c r="B5" s="222"/>
      <c r="C5" s="223"/>
      <c r="D5" s="223"/>
      <c r="E5" s="223"/>
      <c r="F5" s="223"/>
      <c r="G5" s="223"/>
      <c r="H5" s="223"/>
      <c r="I5" s="223"/>
      <c r="J5" s="223"/>
      <c r="K5" s="223"/>
      <c r="L5" s="223"/>
      <c r="M5" s="224"/>
      <c r="N5" s="55"/>
      <c r="O5" s="55"/>
      <c r="P5" s="55"/>
      <c r="Q5" s="55"/>
      <c r="R5" s="55"/>
      <c r="S5" s="55"/>
      <c r="T5" s="55"/>
      <c r="U5" s="55"/>
      <c r="V5" s="55"/>
      <c r="W5" s="55"/>
    </row>
    <row r="6" spans="1:23">
      <c r="B6" s="222"/>
      <c r="C6" s="223"/>
      <c r="D6" s="223"/>
      <c r="E6" s="223"/>
      <c r="F6" s="223"/>
      <c r="G6" s="223"/>
      <c r="H6" s="223"/>
      <c r="I6" s="223"/>
      <c r="J6" s="223"/>
      <c r="K6" s="223"/>
      <c r="L6" s="223"/>
      <c r="M6" s="224"/>
      <c r="N6" s="55"/>
      <c r="O6" s="55"/>
      <c r="P6" s="55"/>
      <c r="Q6" s="55"/>
      <c r="R6" s="55"/>
      <c r="S6" s="55"/>
      <c r="T6" s="55"/>
      <c r="U6" s="55"/>
      <c r="V6" s="55"/>
      <c r="W6" s="55"/>
    </row>
    <row r="7" spans="1:23" ht="13.5" thickBot="1">
      <c r="B7" s="225"/>
      <c r="C7" s="226"/>
      <c r="D7" s="226"/>
      <c r="E7" s="226"/>
      <c r="F7" s="226"/>
      <c r="G7" s="226"/>
      <c r="H7" s="226"/>
      <c r="I7" s="226"/>
      <c r="J7" s="226"/>
      <c r="K7" s="226"/>
      <c r="L7" s="226"/>
      <c r="M7" s="227"/>
      <c r="N7" s="55"/>
      <c r="O7" s="55"/>
      <c r="P7" s="55"/>
      <c r="Q7" s="55"/>
      <c r="R7" s="55"/>
      <c r="S7" s="55"/>
      <c r="T7" s="55"/>
      <c r="U7" s="55"/>
      <c r="V7" s="55"/>
      <c r="W7" s="55"/>
    </row>
    <row r="8" spans="1:23" ht="13.5" thickBot="1"/>
    <row r="9" spans="1:23" ht="36" customHeight="1" thickBot="1">
      <c r="B9" s="217" t="s">
        <v>9</v>
      </c>
      <c r="C9" s="218"/>
      <c r="D9" s="56">
        <v>365000000</v>
      </c>
      <c r="E9" s="43"/>
      <c r="F9" s="43"/>
      <c r="G9" s="57"/>
      <c r="H9" s="43"/>
      <c r="I9" s="43"/>
      <c r="J9" s="43"/>
      <c r="K9" s="43"/>
      <c r="L9" s="58"/>
      <c r="O9" s="42"/>
      <c r="P9" s="202"/>
      <c r="Q9" s="203"/>
      <c r="R9" s="203"/>
      <c r="S9" s="203"/>
      <c r="T9" s="203"/>
      <c r="U9" s="203"/>
      <c r="V9" s="203"/>
      <c r="W9" s="203"/>
    </row>
    <row r="10" spans="1:23" ht="15.75" customHeight="1">
      <c r="B10" s="59"/>
      <c r="C10" s="59"/>
      <c r="D10" s="60"/>
      <c r="E10" s="43"/>
      <c r="F10" s="61"/>
      <c r="G10" s="62"/>
      <c r="H10" s="58"/>
      <c r="I10" s="42"/>
      <c r="J10" s="62"/>
      <c r="K10" s="42"/>
      <c r="L10" s="63"/>
      <c r="M10" s="210"/>
      <c r="N10" s="210"/>
      <c r="O10" s="42"/>
      <c r="P10" s="58"/>
      <c r="Q10" s="43"/>
      <c r="R10" s="43"/>
      <c r="S10" s="43"/>
      <c r="T10" s="43"/>
      <c r="U10" s="43"/>
      <c r="V10" s="43"/>
      <c r="W10" s="43"/>
    </row>
    <row r="11" spans="1:23" ht="13.5" thickBot="1">
      <c r="A11" s="64"/>
      <c r="B11" s="58"/>
      <c r="C11" s="58"/>
      <c r="D11" s="58"/>
      <c r="E11" s="58"/>
      <c r="F11" s="58"/>
      <c r="G11" s="65"/>
      <c r="H11" s="65"/>
      <c r="I11" s="61"/>
      <c r="J11" s="61"/>
      <c r="K11" s="61"/>
      <c r="L11" s="58"/>
    </row>
    <row r="12" spans="1:23">
      <c r="A12" s="64"/>
      <c r="B12" s="205" t="s">
        <v>235</v>
      </c>
      <c r="C12" s="206"/>
      <c r="D12" s="206"/>
      <c r="E12" s="206"/>
      <c r="F12" s="206"/>
      <c r="G12" s="206"/>
      <c r="H12" s="206"/>
      <c r="I12" s="206"/>
      <c r="J12" s="206"/>
      <c r="K12" s="206"/>
      <c r="L12" s="206"/>
      <c r="M12" s="207"/>
      <c r="N12" s="66"/>
      <c r="O12" s="66"/>
      <c r="P12" s="66"/>
      <c r="Q12" s="66"/>
      <c r="R12" s="66"/>
      <c r="S12" s="66"/>
      <c r="T12" s="66"/>
      <c r="U12" s="66"/>
      <c r="V12" s="66"/>
      <c r="W12" s="66"/>
    </row>
    <row r="13" spans="1:23" ht="32.25" customHeight="1">
      <c r="A13" s="64"/>
      <c r="B13" s="208" t="s">
        <v>70</v>
      </c>
      <c r="C13" s="209"/>
      <c r="D13" s="209"/>
      <c r="E13" s="209"/>
      <c r="F13" s="209"/>
      <c r="G13" s="209"/>
      <c r="H13" s="209"/>
      <c r="I13" s="209"/>
      <c r="J13" s="209"/>
      <c r="K13" s="94"/>
      <c r="L13" s="209" t="s">
        <v>73</v>
      </c>
      <c r="M13" s="211"/>
      <c r="N13" s="204"/>
      <c r="O13" s="204"/>
      <c r="P13" s="204"/>
      <c r="Q13" s="204"/>
      <c r="R13" s="204"/>
      <c r="S13" s="204"/>
      <c r="T13" s="204"/>
      <c r="U13" s="204"/>
      <c r="V13" s="204"/>
      <c r="W13" s="204"/>
    </row>
    <row r="14" spans="1:23" ht="25.5">
      <c r="B14" s="208"/>
      <c r="C14" s="209"/>
      <c r="D14" s="209"/>
      <c r="E14" s="209"/>
      <c r="F14" s="209"/>
      <c r="G14" s="209"/>
      <c r="H14" s="209"/>
      <c r="I14" s="209"/>
      <c r="J14" s="209"/>
      <c r="K14" s="94" t="s">
        <v>29</v>
      </c>
      <c r="L14" s="94" t="s">
        <v>11</v>
      </c>
      <c r="M14" s="99" t="s">
        <v>0</v>
      </c>
      <c r="N14" s="49"/>
      <c r="O14" s="67"/>
      <c r="P14" s="49"/>
      <c r="Q14" s="67"/>
      <c r="R14" s="49"/>
      <c r="S14" s="67"/>
      <c r="T14" s="49"/>
      <c r="U14" s="67"/>
      <c r="V14" s="49"/>
      <c r="W14" s="67"/>
    </row>
    <row r="15" spans="1:23" ht="25.5">
      <c r="A15" s="68"/>
      <c r="B15" s="89">
        <v>1</v>
      </c>
      <c r="C15" s="228" t="s">
        <v>72</v>
      </c>
      <c r="D15" s="229"/>
      <c r="E15" s="229"/>
      <c r="F15" s="229"/>
      <c r="G15" s="229"/>
      <c r="H15" s="229"/>
      <c r="I15" s="229"/>
      <c r="J15" s="229"/>
      <c r="K15" s="90" t="s">
        <v>32</v>
      </c>
      <c r="L15" s="103" t="s">
        <v>2</v>
      </c>
      <c r="M15" s="144" t="s">
        <v>233</v>
      </c>
      <c r="P15" s="71"/>
      <c r="Q15" s="71"/>
      <c r="R15" s="71"/>
      <c r="S15" s="71"/>
      <c r="T15" s="71"/>
      <c r="U15" s="71"/>
      <c r="V15" s="71"/>
      <c r="W15" s="71"/>
    </row>
    <row r="16" spans="1:23">
      <c r="A16" s="68"/>
      <c r="B16" s="89">
        <v>2</v>
      </c>
      <c r="C16" s="228" t="s">
        <v>38</v>
      </c>
      <c r="D16" s="229"/>
      <c r="E16" s="229"/>
      <c r="F16" s="229"/>
      <c r="G16" s="229"/>
      <c r="H16" s="229"/>
      <c r="I16" s="229"/>
      <c r="J16" s="229"/>
      <c r="K16" s="90" t="s">
        <v>30</v>
      </c>
      <c r="L16" s="69" t="s">
        <v>1</v>
      </c>
      <c r="M16" s="70" t="s">
        <v>221</v>
      </c>
      <c r="P16" s="71"/>
      <c r="Q16" s="71"/>
      <c r="R16" s="71"/>
      <c r="S16" s="71"/>
      <c r="T16" s="71"/>
      <c r="U16" s="71"/>
      <c r="V16" s="71"/>
      <c r="W16" s="71"/>
    </row>
    <row r="17" spans="1:23" ht="38.25">
      <c r="A17" s="68"/>
      <c r="B17" s="89">
        <v>3</v>
      </c>
      <c r="C17" s="228" t="s">
        <v>222</v>
      </c>
      <c r="D17" s="229"/>
      <c r="E17" s="229"/>
      <c r="F17" s="229"/>
      <c r="G17" s="229"/>
      <c r="H17" s="229"/>
      <c r="I17" s="229"/>
      <c r="J17" s="229"/>
      <c r="K17" s="90" t="s">
        <v>31</v>
      </c>
      <c r="L17" s="103" t="s">
        <v>2</v>
      </c>
      <c r="M17" s="144" t="s">
        <v>236</v>
      </c>
      <c r="P17" s="71"/>
      <c r="Q17" s="71"/>
      <c r="R17" s="71"/>
      <c r="S17" s="71"/>
      <c r="T17" s="71"/>
      <c r="U17" s="71"/>
      <c r="V17" s="71"/>
      <c r="W17" s="71"/>
    </row>
    <row r="18" spans="1:23">
      <c r="A18" s="68"/>
      <c r="B18" s="89">
        <v>4</v>
      </c>
      <c r="C18" s="228" t="s">
        <v>39</v>
      </c>
      <c r="D18" s="229"/>
      <c r="E18" s="229"/>
      <c r="F18" s="229"/>
      <c r="G18" s="229"/>
      <c r="H18" s="229"/>
      <c r="I18" s="229"/>
      <c r="J18" s="229"/>
      <c r="K18" s="90" t="s">
        <v>31</v>
      </c>
      <c r="L18" s="148" t="s">
        <v>1</v>
      </c>
      <c r="M18" s="143" t="s">
        <v>74</v>
      </c>
      <c r="N18" s="72"/>
      <c r="P18" s="71"/>
      <c r="Q18" s="71"/>
      <c r="R18" s="71"/>
      <c r="S18" s="71"/>
      <c r="T18" s="71"/>
      <c r="U18" s="71"/>
      <c r="V18" s="71"/>
      <c r="W18" s="71"/>
    </row>
    <row r="19" spans="1:23" ht="25.5">
      <c r="B19" s="89">
        <v>5</v>
      </c>
      <c r="C19" s="228" t="s">
        <v>75</v>
      </c>
      <c r="D19" s="229"/>
      <c r="E19" s="229"/>
      <c r="F19" s="229"/>
      <c r="G19" s="229"/>
      <c r="H19" s="229"/>
      <c r="I19" s="229"/>
      <c r="J19" s="229"/>
      <c r="K19" s="90" t="s">
        <v>33</v>
      </c>
      <c r="L19" s="103" t="s">
        <v>2</v>
      </c>
      <c r="M19" s="144" t="s">
        <v>234</v>
      </c>
      <c r="P19" s="71"/>
      <c r="Q19" s="71"/>
      <c r="R19" s="71"/>
      <c r="S19" s="71"/>
      <c r="T19" s="71"/>
      <c r="U19" s="71"/>
      <c r="V19" s="71"/>
      <c r="W19" s="71"/>
    </row>
    <row r="20" spans="1:23" ht="18.75" customHeight="1">
      <c r="B20" s="236">
        <v>6</v>
      </c>
      <c r="C20" s="201" t="s">
        <v>46</v>
      </c>
      <c r="D20" s="201"/>
      <c r="E20" s="201"/>
      <c r="F20" s="201"/>
      <c r="G20" s="201"/>
      <c r="H20" s="201"/>
      <c r="I20" s="201"/>
      <c r="J20" s="201"/>
      <c r="K20" s="238" t="s">
        <v>32</v>
      </c>
      <c r="L20" s="230"/>
      <c r="M20" s="231"/>
    </row>
    <row r="21" spans="1:23" ht="18.75" customHeight="1">
      <c r="B21" s="236"/>
      <c r="C21" s="201" t="s">
        <v>47</v>
      </c>
      <c r="D21" s="201"/>
      <c r="E21" s="201"/>
      <c r="F21" s="201"/>
      <c r="G21" s="201"/>
      <c r="H21" s="201"/>
      <c r="I21" s="201"/>
      <c r="J21" s="201"/>
      <c r="K21" s="238"/>
      <c r="L21" s="232"/>
      <c r="M21" s="233"/>
    </row>
    <row r="22" spans="1:23" ht="76.5" customHeight="1">
      <c r="B22" s="236"/>
      <c r="C22" s="198" t="s">
        <v>76</v>
      </c>
      <c r="D22" s="199"/>
      <c r="E22" s="199"/>
      <c r="F22" s="199"/>
      <c r="G22" s="199"/>
      <c r="H22" s="199"/>
      <c r="I22" s="199"/>
      <c r="J22" s="200"/>
      <c r="K22" s="238"/>
      <c r="L22" s="90" t="s">
        <v>1</v>
      </c>
      <c r="M22" s="73" t="s">
        <v>78</v>
      </c>
    </row>
    <row r="23" spans="1:23">
      <c r="B23" s="236"/>
      <c r="C23" s="243" t="s">
        <v>48</v>
      </c>
      <c r="D23" s="244"/>
      <c r="E23" s="244"/>
      <c r="F23" s="244"/>
      <c r="G23" s="244"/>
      <c r="H23" s="244"/>
      <c r="I23" s="244"/>
      <c r="J23" s="245"/>
      <c r="K23" s="238"/>
      <c r="L23" s="234"/>
      <c r="M23" s="235"/>
    </row>
    <row r="24" spans="1:23" ht="57" customHeight="1" thickBot="1">
      <c r="B24" s="237"/>
      <c r="C24" s="240" t="s">
        <v>77</v>
      </c>
      <c r="D24" s="241"/>
      <c r="E24" s="241"/>
      <c r="F24" s="241"/>
      <c r="G24" s="241"/>
      <c r="H24" s="241"/>
      <c r="I24" s="241"/>
      <c r="J24" s="242"/>
      <c r="K24" s="239"/>
      <c r="L24" s="91" t="s">
        <v>1</v>
      </c>
      <c r="M24" s="74" t="s">
        <v>78</v>
      </c>
    </row>
    <row r="25" spans="1:23">
      <c r="B25" s="75"/>
      <c r="C25" s="75"/>
      <c r="D25" s="75"/>
      <c r="E25" s="75"/>
      <c r="F25" s="75"/>
      <c r="G25" s="75"/>
      <c r="H25" s="75"/>
      <c r="I25" s="75"/>
      <c r="J25" s="75"/>
      <c r="K25" s="75"/>
      <c r="L25" s="75"/>
      <c r="M25" s="75"/>
    </row>
    <row r="26" spans="1:23">
      <c r="B26" s="212" t="s">
        <v>237</v>
      </c>
      <c r="C26" s="213"/>
      <c r="D26" s="213"/>
      <c r="E26" s="213"/>
      <c r="F26" s="213"/>
      <c r="G26" s="213"/>
      <c r="H26" s="213"/>
      <c r="I26" s="213"/>
      <c r="J26" s="213"/>
      <c r="K26" s="213"/>
      <c r="L26" s="213"/>
      <c r="M26" s="213"/>
    </row>
    <row r="27" spans="1:23">
      <c r="B27" s="212"/>
      <c r="C27" s="213"/>
      <c r="D27" s="213"/>
      <c r="E27" s="213"/>
      <c r="F27" s="213"/>
      <c r="G27" s="213"/>
      <c r="H27" s="213"/>
      <c r="I27" s="213"/>
      <c r="J27" s="213"/>
      <c r="K27" s="213"/>
      <c r="L27" s="213"/>
      <c r="M27" s="213"/>
    </row>
    <row r="28" spans="1:23">
      <c r="B28" s="213"/>
      <c r="C28" s="213"/>
      <c r="D28" s="213"/>
      <c r="E28" s="213"/>
      <c r="F28" s="213"/>
      <c r="G28" s="213"/>
      <c r="H28" s="213"/>
      <c r="I28" s="213"/>
      <c r="J28" s="213"/>
      <c r="K28" s="213"/>
      <c r="L28" s="213"/>
      <c r="M28" s="213"/>
    </row>
    <row r="29" spans="1:23" ht="15" customHeight="1">
      <c r="B29" s="213"/>
      <c r="C29" s="213"/>
      <c r="D29" s="213"/>
      <c r="E29" s="213"/>
      <c r="F29" s="213"/>
      <c r="G29" s="213"/>
      <c r="H29" s="213"/>
      <c r="I29" s="213"/>
      <c r="J29" s="213"/>
      <c r="K29" s="213"/>
      <c r="L29" s="213"/>
      <c r="M29" s="213"/>
    </row>
    <row r="30" spans="1:23" ht="15" customHeight="1">
      <c r="B30" s="213"/>
      <c r="C30" s="213"/>
      <c r="D30" s="213"/>
      <c r="E30" s="213"/>
      <c r="F30" s="213"/>
      <c r="G30" s="213"/>
      <c r="H30" s="213"/>
      <c r="I30" s="213"/>
      <c r="J30" s="213"/>
      <c r="K30" s="213"/>
      <c r="L30" s="213"/>
      <c r="M30" s="213"/>
    </row>
    <row r="31" spans="1:23" ht="15" customHeight="1">
      <c r="B31" s="213"/>
      <c r="C31" s="213"/>
      <c r="D31" s="213"/>
      <c r="E31" s="213"/>
      <c r="F31" s="213"/>
      <c r="G31" s="213"/>
      <c r="H31" s="213"/>
      <c r="I31" s="213"/>
      <c r="J31" s="213"/>
      <c r="K31" s="213"/>
      <c r="L31" s="213"/>
      <c r="M31" s="213"/>
    </row>
    <row r="32" spans="1:23" ht="15" customHeight="1">
      <c r="B32" s="213"/>
      <c r="C32" s="213"/>
      <c r="D32" s="213"/>
      <c r="E32" s="213"/>
      <c r="F32" s="213"/>
      <c r="G32" s="213"/>
      <c r="H32" s="213"/>
      <c r="I32" s="213"/>
      <c r="J32" s="213"/>
      <c r="K32" s="213"/>
      <c r="L32" s="213"/>
      <c r="M32" s="213"/>
    </row>
    <row r="33" spans="2:13" ht="15" customHeight="1">
      <c r="B33" s="213"/>
      <c r="C33" s="213"/>
      <c r="D33" s="213"/>
      <c r="E33" s="213"/>
      <c r="F33" s="213"/>
      <c r="G33" s="213"/>
      <c r="H33" s="213"/>
      <c r="I33" s="213"/>
      <c r="J33" s="213"/>
      <c r="K33" s="213"/>
      <c r="L33" s="213"/>
      <c r="M33" s="213"/>
    </row>
    <row r="34" spans="2:13" ht="15" customHeight="1">
      <c r="B34" s="213"/>
      <c r="C34" s="213"/>
      <c r="D34" s="213"/>
      <c r="E34" s="213"/>
      <c r="F34" s="213"/>
      <c r="G34" s="213"/>
      <c r="H34" s="213"/>
      <c r="I34" s="213"/>
      <c r="J34" s="213"/>
      <c r="K34" s="213"/>
      <c r="L34" s="213"/>
      <c r="M34" s="213"/>
    </row>
    <row r="35" spans="2:13" ht="15" customHeight="1">
      <c r="B35" s="213"/>
      <c r="C35" s="213"/>
      <c r="D35" s="213"/>
      <c r="E35" s="213"/>
      <c r="F35" s="213"/>
      <c r="G35" s="213"/>
      <c r="H35" s="213"/>
      <c r="I35" s="213"/>
      <c r="J35" s="213"/>
      <c r="K35" s="213"/>
      <c r="L35" s="213"/>
      <c r="M35" s="213"/>
    </row>
    <row r="36" spans="2:13">
      <c r="B36" s="213"/>
      <c r="C36" s="213"/>
      <c r="D36" s="213"/>
      <c r="E36" s="213"/>
      <c r="F36" s="213"/>
      <c r="G36" s="213"/>
      <c r="H36" s="213"/>
      <c r="I36" s="213"/>
      <c r="J36" s="213"/>
      <c r="K36" s="213"/>
      <c r="L36" s="213"/>
      <c r="M36" s="213"/>
    </row>
    <row r="37" spans="2:13">
      <c r="B37" s="213"/>
      <c r="C37" s="213"/>
      <c r="D37" s="213"/>
      <c r="E37" s="213"/>
      <c r="F37" s="213"/>
      <c r="G37" s="213"/>
      <c r="H37" s="213"/>
      <c r="I37" s="213"/>
      <c r="J37" s="213"/>
      <c r="K37" s="213"/>
      <c r="L37" s="213"/>
      <c r="M37" s="213"/>
    </row>
    <row r="38" spans="2:13">
      <c r="B38" s="75"/>
      <c r="C38" s="75"/>
      <c r="D38" s="75"/>
      <c r="E38" s="75"/>
      <c r="F38" s="75"/>
      <c r="G38" s="75"/>
      <c r="H38" s="75"/>
      <c r="I38" s="75"/>
      <c r="J38" s="75"/>
      <c r="K38" s="75"/>
      <c r="L38" s="75"/>
      <c r="M38" s="75"/>
    </row>
    <row r="39" spans="2:13">
      <c r="B39" s="75"/>
      <c r="C39" s="75"/>
      <c r="D39" s="75"/>
      <c r="E39" s="75"/>
      <c r="F39" s="75"/>
      <c r="G39" s="75"/>
      <c r="H39" s="75"/>
      <c r="I39" s="75"/>
      <c r="J39" s="75"/>
      <c r="K39" s="75"/>
      <c r="L39" s="75"/>
      <c r="M39" s="75"/>
    </row>
    <row r="40" spans="2:13">
      <c r="B40" s="75"/>
      <c r="C40" s="75"/>
      <c r="D40" s="75"/>
      <c r="E40" s="75"/>
      <c r="F40" s="75"/>
      <c r="G40" s="75"/>
      <c r="H40" s="75"/>
      <c r="I40" s="75"/>
      <c r="J40" s="75"/>
      <c r="K40" s="75"/>
      <c r="L40" s="75"/>
      <c r="M40" s="75"/>
    </row>
    <row r="41" spans="2:13">
      <c r="B41" s="75"/>
      <c r="C41" s="75"/>
      <c r="D41" s="75"/>
      <c r="E41" s="75"/>
      <c r="F41" s="75"/>
      <c r="G41" s="75"/>
      <c r="H41" s="75"/>
      <c r="I41" s="75"/>
      <c r="J41" s="75"/>
      <c r="K41" s="75"/>
      <c r="L41" s="75"/>
      <c r="M41" s="75"/>
    </row>
  </sheetData>
  <mergeCells count="28">
    <mergeCell ref="B26:M37"/>
    <mergeCell ref="B3:M3"/>
    <mergeCell ref="B9:C9"/>
    <mergeCell ref="B4:M7"/>
    <mergeCell ref="C19:J19"/>
    <mergeCell ref="C15:J15"/>
    <mergeCell ref="C18:J18"/>
    <mergeCell ref="C17:J17"/>
    <mergeCell ref="C16:J16"/>
    <mergeCell ref="L20:M21"/>
    <mergeCell ref="L23:M23"/>
    <mergeCell ref="B20:B24"/>
    <mergeCell ref="K20:K24"/>
    <mergeCell ref="C20:J20"/>
    <mergeCell ref="C24:J24"/>
    <mergeCell ref="C23:J23"/>
    <mergeCell ref="C22:J22"/>
    <mergeCell ref="C21:J21"/>
    <mergeCell ref="P9:W9"/>
    <mergeCell ref="V13:W13"/>
    <mergeCell ref="B12:M12"/>
    <mergeCell ref="B13:J14"/>
    <mergeCell ref="P13:Q13"/>
    <mergeCell ref="T13:U13"/>
    <mergeCell ref="R13:S13"/>
    <mergeCell ref="M10:N10"/>
    <mergeCell ref="N13:O13"/>
    <mergeCell ref="L13:M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V135"/>
  <sheetViews>
    <sheetView topLeftCell="A28" zoomScale="85" zoomScaleNormal="85" workbookViewId="0">
      <selection activeCell="A9" sqref="A9"/>
    </sheetView>
  </sheetViews>
  <sheetFormatPr baseColWidth="10" defaultColWidth="11.42578125" defaultRowHeight="15"/>
  <cols>
    <col min="1" max="1" width="3.42578125" style="1" customWidth="1"/>
    <col min="2" max="2" width="12.140625" style="14" customWidth="1"/>
    <col min="3" max="3" width="15.7109375" style="14" customWidth="1"/>
    <col min="4" max="4" width="15.85546875" style="14" customWidth="1"/>
    <col min="5" max="5" width="11.7109375" style="14" customWidth="1"/>
    <col min="6" max="6" width="14.140625" style="14" customWidth="1"/>
    <col min="7" max="7" width="9.85546875" style="14" customWidth="1"/>
    <col min="8" max="8" width="15.5703125" style="14" bestFit="1" customWidth="1"/>
    <col min="9" max="9" width="15.28515625" style="14" bestFit="1" customWidth="1"/>
    <col min="10" max="10" width="16.42578125" style="14" customWidth="1"/>
    <col min="11" max="12" width="18.28515625" style="14" customWidth="1"/>
    <col min="13" max="13" width="17.7109375" style="14" bestFit="1" customWidth="1"/>
    <col min="14" max="14" width="14.7109375" style="14" customWidth="1"/>
    <col min="15" max="15" width="17.85546875" style="14" customWidth="1"/>
    <col min="16" max="16" width="10.28515625" style="14" bestFit="1" customWidth="1"/>
    <col min="17" max="17" width="9.85546875" style="14" bestFit="1" customWidth="1"/>
    <col min="18" max="18" width="14.5703125" style="14" bestFit="1" customWidth="1"/>
    <col min="19" max="19" width="11.7109375" style="14" customWidth="1"/>
    <col min="20" max="20" width="18.7109375" style="14" customWidth="1"/>
    <col min="21" max="16384" width="11.42578125" style="14"/>
  </cols>
  <sheetData>
    <row r="1" spans="2:22" ht="15.75" thickBot="1">
      <c r="B1" s="2"/>
      <c r="C1" s="2"/>
      <c r="D1" s="2"/>
      <c r="E1" s="2"/>
      <c r="F1" s="2"/>
      <c r="G1" s="2"/>
      <c r="H1" s="2"/>
      <c r="I1" s="2"/>
      <c r="J1" s="2"/>
      <c r="K1" s="2"/>
      <c r="L1" s="2"/>
      <c r="M1" s="2"/>
      <c r="N1" s="2"/>
      <c r="O1" s="2"/>
      <c r="P1" s="2"/>
      <c r="Q1" s="2"/>
      <c r="R1" s="2"/>
      <c r="S1" s="1"/>
      <c r="T1" s="1"/>
      <c r="U1" s="1"/>
      <c r="V1" s="1"/>
    </row>
    <row r="2" spans="2:22">
      <c r="B2" s="247" t="s">
        <v>20</v>
      </c>
      <c r="C2" s="248"/>
      <c r="D2" s="248"/>
      <c r="E2" s="248"/>
      <c r="F2" s="248"/>
      <c r="G2" s="248"/>
      <c r="H2" s="248"/>
      <c r="I2" s="248"/>
      <c r="J2" s="248"/>
      <c r="K2" s="248"/>
      <c r="L2" s="248"/>
      <c r="M2" s="248"/>
      <c r="N2" s="248"/>
      <c r="O2" s="248"/>
      <c r="P2" s="248"/>
      <c r="Q2" s="248"/>
      <c r="R2" s="248"/>
      <c r="S2" s="248"/>
      <c r="T2" s="249"/>
      <c r="U2" s="1"/>
      <c r="V2" s="1"/>
    </row>
    <row r="3" spans="2:22" ht="15.75" thickBot="1">
      <c r="B3" s="250"/>
      <c r="C3" s="251"/>
      <c r="D3" s="251"/>
      <c r="E3" s="251"/>
      <c r="F3" s="251"/>
      <c r="G3" s="251"/>
      <c r="H3" s="251"/>
      <c r="I3" s="251"/>
      <c r="J3" s="251"/>
      <c r="K3" s="251"/>
      <c r="L3" s="251"/>
      <c r="M3" s="251"/>
      <c r="N3" s="251"/>
      <c r="O3" s="251"/>
      <c r="P3" s="251"/>
      <c r="Q3" s="251"/>
      <c r="R3" s="251"/>
      <c r="S3" s="251"/>
      <c r="T3" s="252"/>
      <c r="U3" s="1"/>
      <c r="V3" s="1"/>
    </row>
    <row r="4" spans="2:22" ht="15.75" thickBot="1">
      <c r="B4" s="82"/>
      <c r="C4" s="82"/>
      <c r="D4" s="82"/>
      <c r="E4" s="82"/>
      <c r="F4" s="82"/>
      <c r="G4" s="82"/>
      <c r="H4" s="82"/>
      <c r="I4" s="82"/>
      <c r="J4" s="82"/>
      <c r="K4" s="82"/>
      <c r="L4" s="82"/>
      <c r="M4" s="82"/>
      <c r="N4" s="82"/>
      <c r="O4" s="82"/>
      <c r="P4" s="82"/>
      <c r="Q4" s="82"/>
      <c r="R4" s="82"/>
      <c r="S4" s="82"/>
      <c r="T4" s="82"/>
      <c r="U4" s="1"/>
      <c r="V4" s="1"/>
    </row>
    <row r="5" spans="2:22" ht="15" customHeight="1">
      <c r="B5" s="253" t="s">
        <v>6</v>
      </c>
      <c r="C5" s="254"/>
      <c r="D5" s="254"/>
      <c r="E5" s="254"/>
      <c r="F5" s="254"/>
      <c r="G5" s="254"/>
      <c r="H5" s="254"/>
      <c r="I5" s="254"/>
      <c r="J5" s="254"/>
      <c r="K5" s="254"/>
      <c r="L5" s="254"/>
      <c r="M5" s="254"/>
      <c r="N5" s="254"/>
      <c r="O5" s="254"/>
      <c r="P5" s="254"/>
      <c r="Q5" s="254"/>
      <c r="R5" s="254"/>
      <c r="S5" s="254"/>
      <c r="T5" s="255"/>
      <c r="U5" s="1"/>
      <c r="V5" s="1"/>
    </row>
    <row r="6" spans="2:22" ht="15.75" customHeight="1" thickBot="1">
      <c r="B6" s="256"/>
      <c r="C6" s="257"/>
      <c r="D6" s="257"/>
      <c r="E6" s="257"/>
      <c r="F6" s="257"/>
      <c r="G6" s="257"/>
      <c r="H6" s="257"/>
      <c r="I6" s="257"/>
      <c r="J6" s="257"/>
      <c r="K6" s="257"/>
      <c r="L6" s="257"/>
      <c r="M6" s="257"/>
      <c r="N6" s="257"/>
      <c r="O6" s="257"/>
      <c r="P6" s="257"/>
      <c r="Q6" s="257"/>
      <c r="R6" s="257"/>
      <c r="S6" s="257"/>
      <c r="T6" s="258"/>
      <c r="U6" s="1"/>
      <c r="V6" s="1"/>
    </row>
    <row r="7" spans="2:22" ht="30.6" customHeight="1" thickBot="1">
      <c r="B7" s="259" t="s">
        <v>79</v>
      </c>
      <c r="C7" s="260"/>
      <c r="D7" s="260"/>
      <c r="E7" s="260"/>
      <c r="F7" s="260"/>
      <c r="G7" s="260"/>
      <c r="H7" s="260"/>
      <c r="I7" s="260"/>
      <c r="J7" s="260"/>
      <c r="K7" s="260"/>
      <c r="L7" s="260"/>
      <c r="M7" s="260"/>
      <c r="N7" s="260"/>
      <c r="O7" s="260"/>
      <c r="P7" s="260"/>
      <c r="Q7" s="260"/>
      <c r="R7" s="260"/>
      <c r="S7" s="260"/>
      <c r="T7" s="261"/>
      <c r="U7" s="1"/>
      <c r="V7" s="1"/>
    </row>
    <row r="8" spans="2:22" ht="18.600000000000001" customHeight="1" thickBot="1">
      <c r="B8" s="259" t="s">
        <v>80</v>
      </c>
      <c r="C8" s="260"/>
      <c r="D8" s="260"/>
      <c r="E8" s="260"/>
      <c r="F8" s="260"/>
      <c r="G8" s="260"/>
      <c r="H8" s="260"/>
      <c r="I8" s="260"/>
      <c r="J8" s="260"/>
      <c r="K8" s="260"/>
      <c r="L8" s="260"/>
      <c r="M8" s="260"/>
      <c r="N8" s="260"/>
      <c r="O8" s="260"/>
      <c r="P8" s="260"/>
      <c r="Q8" s="260"/>
      <c r="R8" s="260"/>
      <c r="S8" s="260"/>
      <c r="T8" s="261"/>
      <c r="U8" s="1"/>
      <c r="V8" s="1"/>
    </row>
    <row r="9" spans="2:22" ht="139.5" customHeight="1" thickBot="1">
      <c r="B9" s="259" t="s">
        <v>81</v>
      </c>
      <c r="C9" s="260"/>
      <c r="D9" s="260"/>
      <c r="E9" s="260"/>
      <c r="F9" s="260"/>
      <c r="G9" s="260"/>
      <c r="H9" s="260"/>
      <c r="I9" s="260"/>
      <c r="J9" s="260"/>
      <c r="K9" s="260"/>
      <c r="L9" s="260"/>
      <c r="M9" s="260"/>
      <c r="N9" s="260"/>
      <c r="O9" s="260"/>
      <c r="P9" s="260"/>
      <c r="Q9" s="260"/>
      <c r="R9" s="260"/>
      <c r="S9" s="260"/>
      <c r="T9" s="261"/>
      <c r="U9" s="1"/>
      <c r="V9" s="1"/>
    </row>
    <row r="10" spans="2:22" ht="16.5">
      <c r="B10" s="25"/>
      <c r="C10" s="82"/>
      <c r="D10" s="82"/>
      <c r="E10" s="82"/>
      <c r="F10" s="82"/>
      <c r="G10" s="82"/>
      <c r="H10" s="82"/>
      <c r="I10" s="82"/>
      <c r="J10" s="82"/>
      <c r="K10" s="82"/>
      <c r="L10" s="82"/>
      <c r="M10" s="82"/>
      <c r="N10" s="82"/>
      <c r="O10" s="82"/>
      <c r="P10" s="82"/>
      <c r="Q10" s="82"/>
      <c r="R10" s="82"/>
      <c r="S10" s="82"/>
      <c r="T10" s="82"/>
      <c r="U10" s="1"/>
      <c r="V10" s="1"/>
    </row>
    <row r="11" spans="2:22" ht="17.25" thickBot="1">
      <c r="B11" s="25"/>
      <c r="C11" s="82"/>
      <c r="D11" s="82"/>
      <c r="E11" s="82"/>
      <c r="F11" s="82"/>
      <c r="G11" s="82"/>
      <c r="H11" s="82"/>
      <c r="I11" s="82"/>
      <c r="J11" s="82"/>
      <c r="K11" s="82"/>
      <c r="L11" s="82"/>
      <c r="M11" s="96"/>
      <c r="N11" s="96"/>
      <c r="O11" s="82"/>
      <c r="P11" s="82"/>
      <c r="Q11" s="82"/>
      <c r="R11" s="82"/>
      <c r="S11" s="82"/>
      <c r="T11" s="82"/>
      <c r="U11" s="1"/>
      <c r="V11" s="1"/>
    </row>
    <row r="12" spans="2:22" ht="15" customHeight="1">
      <c r="B12" s="3"/>
      <c r="C12" s="3"/>
      <c r="D12" s="3"/>
      <c r="E12" s="3"/>
      <c r="F12" s="3"/>
      <c r="G12" s="120"/>
      <c r="H12" s="262" t="s">
        <v>97</v>
      </c>
      <c r="I12" s="264" t="s">
        <v>9</v>
      </c>
      <c r="J12" s="265"/>
      <c r="K12" s="266" t="s">
        <v>23</v>
      </c>
      <c r="L12" s="267"/>
      <c r="M12" s="1"/>
      <c r="N12" s="3"/>
      <c r="O12" s="3"/>
      <c r="P12" s="3"/>
      <c r="Q12" s="3"/>
      <c r="R12" s="3"/>
      <c r="S12" s="3"/>
      <c r="T12" s="1"/>
      <c r="U12" s="1"/>
    </row>
    <row r="13" spans="2:22" ht="30">
      <c r="B13" s="3"/>
      <c r="C13" s="3"/>
      <c r="D13" s="3"/>
      <c r="E13" s="3"/>
      <c r="F13" s="3"/>
      <c r="G13" s="120"/>
      <c r="H13" s="263"/>
      <c r="I13" s="121" t="s">
        <v>96</v>
      </c>
      <c r="J13" s="132" t="s">
        <v>92</v>
      </c>
      <c r="K13" s="121" t="s">
        <v>96</v>
      </c>
      <c r="L13" s="132" t="s">
        <v>92</v>
      </c>
      <c r="M13" s="1"/>
      <c r="N13" s="3"/>
      <c r="O13" s="3"/>
      <c r="P13" s="3"/>
      <c r="Q13" s="3"/>
      <c r="R13" s="3"/>
      <c r="S13" s="3"/>
      <c r="T13" s="1"/>
      <c r="U13" s="1"/>
    </row>
    <row r="14" spans="2:22" ht="15.75" thickBot="1">
      <c r="B14" s="3"/>
      <c r="C14" s="3"/>
      <c r="D14" s="3"/>
      <c r="E14" s="3"/>
      <c r="F14" s="3"/>
      <c r="G14" s="120"/>
      <c r="H14" s="123">
        <v>616000</v>
      </c>
      <c r="I14" s="119">
        <f>+'FACTORES TÉCNICOS'!D9</f>
        <v>365000000</v>
      </c>
      <c r="J14" s="124">
        <f>+I14/$H$14</f>
        <v>592.53246753246754</v>
      </c>
      <c r="K14" s="118">
        <f>+I14</f>
        <v>365000000</v>
      </c>
      <c r="L14" s="124">
        <f>+K14/$H$14</f>
        <v>592.53246753246754</v>
      </c>
      <c r="M14" s="1"/>
      <c r="N14" s="3"/>
      <c r="O14" s="3"/>
      <c r="P14" s="3"/>
      <c r="Q14" s="3"/>
      <c r="R14" s="3"/>
      <c r="S14" s="3"/>
      <c r="T14" s="1"/>
      <c r="U14" s="1"/>
    </row>
    <row r="15" spans="2:22">
      <c r="B15" s="6"/>
      <c r="C15" s="6"/>
      <c r="D15" s="6"/>
      <c r="E15" s="6"/>
      <c r="F15" s="6"/>
      <c r="G15" s="6"/>
      <c r="H15" s="6"/>
      <c r="I15" s="6"/>
      <c r="J15" s="6"/>
      <c r="K15" s="6"/>
      <c r="L15" s="6"/>
      <c r="M15" s="6"/>
      <c r="N15" s="6"/>
      <c r="O15" s="6"/>
      <c r="P15" s="6"/>
      <c r="Q15" s="6"/>
      <c r="R15" s="6"/>
      <c r="S15" s="18"/>
      <c r="T15" s="18"/>
      <c r="U15" s="1"/>
      <c r="V15" s="1"/>
    </row>
    <row r="16" spans="2:22" ht="15.75" thickBot="1">
      <c r="B16" s="2"/>
      <c r="C16" s="2"/>
      <c r="D16" s="2"/>
      <c r="E16" s="2"/>
      <c r="F16" s="2"/>
      <c r="G16" s="2"/>
      <c r="H16" s="2"/>
      <c r="I16" s="2"/>
      <c r="J16" s="2"/>
      <c r="K16" s="2"/>
      <c r="L16" s="2"/>
      <c r="M16" s="2"/>
      <c r="N16" s="2"/>
      <c r="O16" s="2"/>
      <c r="P16" s="2"/>
      <c r="Q16" s="2"/>
      <c r="R16" s="2"/>
      <c r="S16" s="1"/>
      <c r="T16" s="1"/>
      <c r="U16" s="1"/>
      <c r="V16" s="1"/>
    </row>
    <row r="17" spans="2:22" ht="18.75">
      <c r="B17" s="274" t="s">
        <v>45</v>
      </c>
      <c r="C17" s="275"/>
      <c r="D17" s="275"/>
      <c r="E17" s="275"/>
      <c r="F17" s="275"/>
      <c r="G17" s="275"/>
      <c r="H17" s="275"/>
      <c r="I17" s="275"/>
      <c r="J17" s="275"/>
      <c r="K17" s="275"/>
      <c r="L17" s="275"/>
      <c r="M17" s="275"/>
      <c r="N17" s="275"/>
      <c r="O17" s="275"/>
      <c r="P17" s="275"/>
      <c r="Q17" s="275"/>
      <c r="R17" s="275"/>
      <c r="S17" s="275"/>
      <c r="T17" s="276"/>
    </row>
    <row r="18" spans="2:22" s="1" customFormat="1" ht="21">
      <c r="B18" s="277" t="str">
        <f>+'FACTORES TÉCNICOS'!$L$13</f>
        <v>VIDEOSWITCH</v>
      </c>
      <c r="C18" s="278"/>
      <c r="D18" s="278"/>
      <c r="E18" s="278"/>
      <c r="F18" s="278"/>
      <c r="G18" s="278"/>
      <c r="H18" s="278"/>
      <c r="I18" s="278"/>
      <c r="J18" s="278"/>
      <c r="K18" s="278"/>
      <c r="L18" s="278"/>
      <c r="M18" s="278"/>
      <c r="N18" s="278"/>
      <c r="O18" s="278"/>
      <c r="P18" s="278"/>
      <c r="Q18" s="278"/>
      <c r="R18" s="278"/>
      <c r="S18" s="278"/>
      <c r="T18" s="279"/>
    </row>
    <row r="19" spans="2:22" ht="100.9" customHeight="1">
      <c r="B19" s="30" t="s">
        <v>7</v>
      </c>
      <c r="C19" s="95" t="s">
        <v>18</v>
      </c>
      <c r="D19" s="95" t="s">
        <v>19</v>
      </c>
      <c r="E19" s="95" t="s">
        <v>24</v>
      </c>
      <c r="F19" s="95" t="s">
        <v>25</v>
      </c>
      <c r="G19" s="95" t="s">
        <v>84</v>
      </c>
      <c r="H19" s="95" t="s">
        <v>86</v>
      </c>
      <c r="I19" s="95" t="s">
        <v>22</v>
      </c>
      <c r="J19" s="95" t="s">
        <v>40</v>
      </c>
      <c r="K19" s="95" t="s">
        <v>41</v>
      </c>
      <c r="L19" s="95" t="s">
        <v>60</v>
      </c>
      <c r="M19" s="95" t="s">
        <v>42</v>
      </c>
      <c r="N19" s="95" t="s">
        <v>34</v>
      </c>
      <c r="O19" s="95" t="s">
        <v>26</v>
      </c>
      <c r="P19" s="95" t="s">
        <v>97</v>
      </c>
      <c r="Q19" s="95" t="s">
        <v>99</v>
      </c>
      <c r="R19" s="95" t="s">
        <v>21</v>
      </c>
      <c r="S19" s="268" t="s">
        <v>10</v>
      </c>
      <c r="T19" s="269"/>
    </row>
    <row r="20" spans="2:22" ht="30">
      <c r="B20" s="31">
        <v>1</v>
      </c>
      <c r="C20" s="104" t="s">
        <v>82</v>
      </c>
      <c r="D20" s="84" t="s">
        <v>83</v>
      </c>
      <c r="E20" s="4" t="s">
        <v>67</v>
      </c>
      <c r="F20" s="4" t="s">
        <v>68</v>
      </c>
      <c r="G20" s="33" t="s">
        <v>68</v>
      </c>
      <c r="H20" s="17">
        <v>40318</v>
      </c>
      <c r="I20" s="17">
        <v>41505</v>
      </c>
      <c r="J20" s="83" t="s">
        <v>85</v>
      </c>
      <c r="K20" s="35">
        <v>1090421</v>
      </c>
      <c r="L20" s="19">
        <v>1907.06</v>
      </c>
      <c r="M20" s="20">
        <f>K20*L20</f>
        <v>2079498272.26</v>
      </c>
      <c r="N20" s="21">
        <v>1</v>
      </c>
      <c r="O20" s="20">
        <f>M20</f>
        <v>2079498272.26</v>
      </c>
      <c r="P20" s="122">
        <v>589500</v>
      </c>
      <c r="Q20" s="125">
        <f>+O20/P20</f>
        <v>3527.5628028159458</v>
      </c>
      <c r="R20" s="22">
        <v>180</v>
      </c>
      <c r="S20" s="270"/>
      <c r="T20" s="271"/>
    </row>
    <row r="21" spans="2:22" ht="30.75" thickBot="1">
      <c r="B21" s="32">
        <v>2</v>
      </c>
      <c r="C21" s="128" t="s">
        <v>93</v>
      </c>
      <c r="D21" s="128" t="s">
        <v>83</v>
      </c>
      <c r="E21" s="23" t="s">
        <v>67</v>
      </c>
      <c r="F21" s="23" t="s">
        <v>68</v>
      </c>
      <c r="G21" s="34" t="s">
        <v>68</v>
      </c>
      <c r="H21" s="26">
        <v>40259</v>
      </c>
      <c r="I21" s="26">
        <v>40310</v>
      </c>
      <c r="J21" s="129" t="s">
        <v>85</v>
      </c>
      <c r="K21" s="36">
        <v>158950</v>
      </c>
      <c r="L21" s="37">
        <v>1980.5</v>
      </c>
      <c r="M21" s="24">
        <f>K21*L21</f>
        <v>314800475</v>
      </c>
      <c r="N21" s="27">
        <v>1</v>
      </c>
      <c r="O21" s="24">
        <f t="shared" ref="O21" si="0">M21</f>
        <v>314800475</v>
      </c>
      <c r="P21" s="130">
        <v>515000</v>
      </c>
      <c r="Q21" s="131">
        <f>+O21/P21</f>
        <v>611.26305825242719</v>
      </c>
      <c r="R21" s="28">
        <v>181</v>
      </c>
      <c r="S21" s="272"/>
      <c r="T21" s="273"/>
    </row>
    <row r="22" spans="2:22" ht="30.75" thickBot="1">
      <c r="B22" s="2"/>
      <c r="C22" s="3"/>
      <c r="D22" s="3"/>
      <c r="E22" s="3"/>
      <c r="F22" s="3"/>
      <c r="G22" s="3"/>
      <c r="H22" s="3"/>
      <c r="I22" s="3"/>
      <c r="J22" s="2"/>
      <c r="K22" s="2"/>
      <c r="L22" s="2"/>
      <c r="M22" s="2"/>
      <c r="N22" s="127" t="s">
        <v>61</v>
      </c>
      <c r="O22" s="110">
        <f>SUM(O20:O21)</f>
        <v>2394298747.2600002</v>
      </c>
      <c r="P22" s="127" t="s">
        <v>98</v>
      </c>
      <c r="Q22" s="110">
        <f>SUM(Q20:Q21)</f>
        <v>4138.8258610683733</v>
      </c>
      <c r="R22" s="3"/>
      <c r="S22" s="246"/>
      <c r="T22" s="246"/>
      <c r="U22" s="1"/>
      <c r="V22" s="1"/>
    </row>
    <row r="23" spans="2:22">
      <c r="B23" s="2"/>
      <c r="C23" s="2"/>
      <c r="D23" s="2"/>
      <c r="E23" s="2"/>
      <c r="F23" s="2"/>
      <c r="G23" s="2"/>
      <c r="H23" s="2"/>
      <c r="I23" s="2"/>
      <c r="J23" s="2"/>
      <c r="K23" s="2"/>
      <c r="L23" s="2"/>
      <c r="M23" s="2"/>
      <c r="N23" s="2"/>
      <c r="O23" s="2"/>
      <c r="P23" s="2"/>
      <c r="Q23" s="126"/>
      <c r="R23" s="2"/>
      <c r="S23" s="1"/>
      <c r="T23" s="1"/>
      <c r="U23" s="1"/>
      <c r="V23" s="1"/>
    </row>
    <row r="24" spans="2:22" s="1" customFormat="1"/>
    <row r="25" spans="2:22" s="1" customFormat="1"/>
    <row r="26" spans="2:22" s="1" customFormat="1"/>
    <row r="27" spans="2:22" s="1" customFormat="1"/>
    <row r="28" spans="2:22" s="1" customFormat="1"/>
    <row r="29" spans="2:22" s="1" customFormat="1"/>
    <row r="30" spans="2:22" s="1" customFormat="1"/>
    <row r="31" spans="2:22" s="1" customFormat="1"/>
    <row r="32" spans="2:2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sheetData>
  <mergeCells count="14">
    <mergeCell ref="S22:T22"/>
    <mergeCell ref="B2:T3"/>
    <mergeCell ref="B5:T6"/>
    <mergeCell ref="B7:T7"/>
    <mergeCell ref="B8:T8"/>
    <mergeCell ref="B9:T9"/>
    <mergeCell ref="H12:H13"/>
    <mergeCell ref="I12:J12"/>
    <mergeCell ref="K12:L12"/>
    <mergeCell ref="S19:T19"/>
    <mergeCell ref="S20:T20"/>
    <mergeCell ref="S21:T21"/>
    <mergeCell ref="B17:T17"/>
    <mergeCell ref="B18:T18"/>
  </mergeCells>
  <pageMargins left="0.11811023622047245" right="0.11811023622047245" top="1.3385826771653544" bottom="0.15748031496062992" header="0.31496062992125984" footer="0.31496062992125984"/>
  <pageSetup scale="40" orientation="landscape" r:id="rId1"/>
</worksheet>
</file>

<file path=xl/worksheets/sheet4.xml><?xml version="1.0" encoding="utf-8"?>
<worksheet xmlns="http://schemas.openxmlformats.org/spreadsheetml/2006/main" xmlns:r="http://schemas.openxmlformats.org/officeDocument/2006/relationships">
  <dimension ref="A1:R47"/>
  <sheetViews>
    <sheetView topLeftCell="A19" zoomScaleNormal="100" workbookViewId="0">
      <selection activeCell="H17" sqref="H17"/>
    </sheetView>
  </sheetViews>
  <sheetFormatPr baseColWidth="10" defaultColWidth="11.42578125" defaultRowHeight="15"/>
  <cols>
    <col min="1" max="1" width="3.42578125" style="1" customWidth="1"/>
    <col min="2" max="2" width="12.140625" style="14" customWidth="1"/>
    <col min="3" max="3" width="15.7109375" style="14" customWidth="1"/>
    <col min="4" max="4" width="15.85546875" style="14" customWidth="1"/>
    <col min="5" max="5" width="11.7109375" style="14" customWidth="1"/>
    <col min="6" max="6" width="14.140625" style="14" customWidth="1"/>
    <col min="7" max="7" width="9.85546875" style="14" customWidth="1"/>
    <col min="8" max="8" width="15.5703125" style="14" bestFit="1" customWidth="1"/>
    <col min="9" max="9" width="15.28515625" style="14" bestFit="1" customWidth="1"/>
    <col min="10" max="10" width="14.85546875" style="14" bestFit="1" customWidth="1"/>
    <col min="11" max="11" width="15.140625" style="14" customWidth="1"/>
    <col min="12" max="12" width="17.140625" style="14" customWidth="1"/>
    <col min="13" max="13" width="17.7109375" style="14" bestFit="1" customWidth="1"/>
    <col min="14" max="14" width="17.85546875" style="1" customWidth="1"/>
    <col min="15" max="15" width="15.28515625" style="1" customWidth="1"/>
    <col min="16" max="16" width="16.85546875" style="1" customWidth="1"/>
    <col min="17" max="17" width="14.7109375" style="1" customWidth="1"/>
    <col min="18" max="18" width="11.7109375" style="1" customWidth="1"/>
    <col min="19" max="19" width="18.7109375" style="14" customWidth="1"/>
    <col min="20" max="16384" width="11.42578125" style="14"/>
  </cols>
  <sheetData>
    <row r="1" spans="2:13" ht="15.75" thickBot="1">
      <c r="B1" s="2"/>
      <c r="C1" s="2"/>
      <c r="D1" s="2"/>
      <c r="E1" s="2"/>
      <c r="F1" s="2"/>
      <c r="G1" s="2"/>
      <c r="H1" s="2"/>
      <c r="I1" s="2"/>
      <c r="J1" s="2"/>
      <c r="K1" s="2"/>
      <c r="L1" s="2"/>
      <c r="M1" s="1"/>
    </row>
    <row r="2" spans="2:13">
      <c r="B2" s="247" t="s">
        <v>20</v>
      </c>
      <c r="C2" s="248"/>
      <c r="D2" s="248"/>
      <c r="E2" s="248"/>
      <c r="F2" s="248"/>
      <c r="G2" s="248"/>
      <c r="H2" s="248"/>
      <c r="I2" s="248"/>
      <c r="J2" s="248"/>
      <c r="K2" s="248"/>
      <c r="L2" s="248"/>
      <c r="M2" s="249"/>
    </row>
    <row r="3" spans="2:13" ht="15.75" thickBot="1">
      <c r="B3" s="250"/>
      <c r="C3" s="251"/>
      <c r="D3" s="251"/>
      <c r="E3" s="251"/>
      <c r="F3" s="251"/>
      <c r="G3" s="251"/>
      <c r="H3" s="251"/>
      <c r="I3" s="251"/>
      <c r="J3" s="251"/>
      <c r="K3" s="251"/>
      <c r="L3" s="251"/>
      <c r="M3" s="252"/>
    </row>
    <row r="4" spans="2:13" ht="15.75" thickBot="1">
      <c r="B4" s="82"/>
      <c r="C4" s="82"/>
      <c r="D4" s="82"/>
      <c r="E4" s="82"/>
      <c r="F4" s="82"/>
      <c r="G4" s="82"/>
      <c r="H4" s="82"/>
      <c r="I4" s="82"/>
      <c r="J4" s="82"/>
      <c r="K4" s="82"/>
      <c r="L4" s="82"/>
      <c r="M4" s="82"/>
    </row>
    <row r="5" spans="2:13">
      <c r="B5" s="253" t="s">
        <v>6</v>
      </c>
      <c r="C5" s="254"/>
      <c r="D5" s="254"/>
      <c r="E5" s="254"/>
      <c r="F5" s="254"/>
      <c r="G5" s="254"/>
      <c r="H5" s="254"/>
      <c r="I5" s="254"/>
      <c r="J5" s="254"/>
      <c r="K5" s="254"/>
      <c r="L5" s="254"/>
      <c r="M5" s="255"/>
    </row>
    <row r="6" spans="2:13" ht="15.75" thickBot="1">
      <c r="B6" s="256"/>
      <c r="C6" s="257"/>
      <c r="D6" s="257"/>
      <c r="E6" s="257"/>
      <c r="F6" s="257"/>
      <c r="G6" s="257"/>
      <c r="H6" s="257"/>
      <c r="I6" s="257"/>
      <c r="J6" s="257"/>
      <c r="K6" s="257"/>
      <c r="L6" s="257"/>
      <c r="M6" s="258"/>
    </row>
    <row r="7" spans="2:13" ht="33" customHeight="1" thickBot="1">
      <c r="B7" s="259" t="s">
        <v>77</v>
      </c>
      <c r="C7" s="260"/>
      <c r="D7" s="260"/>
      <c r="E7" s="260"/>
      <c r="F7" s="260"/>
      <c r="G7" s="260"/>
      <c r="H7" s="260"/>
      <c r="I7" s="260"/>
      <c r="J7" s="260"/>
      <c r="K7" s="260"/>
      <c r="L7" s="260"/>
      <c r="M7" s="261"/>
    </row>
    <row r="8" spans="2:13" s="1" customFormat="1" ht="17.25" thickBot="1">
      <c r="B8" s="25"/>
      <c r="C8" s="82"/>
      <c r="D8" s="82"/>
      <c r="E8" s="82"/>
      <c r="F8" s="82"/>
      <c r="G8" s="82"/>
      <c r="H8" s="82"/>
      <c r="I8" s="82"/>
      <c r="J8" s="82"/>
      <c r="K8" s="82"/>
      <c r="L8" s="82"/>
      <c r="M8" s="82"/>
    </row>
    <row r="9" spans="2:13" s="1" customFormat="1" ht="15.75" thickBot="1">
      <c r="B9" s="6"/>
      <c r="C9" s="6"/>
      <c r="D9" s="6"/>
      <c r="E9" s="6"/>
      <c r="F9" s="6"/>
      <c r="G9" s="280" t="s">
        <v>44</v>
      </c>
      <c r="H9" s="281"/>
      <c r="I9" s="282"/>
      <c r="J9" s="15"/>
      <c r="K9" s="6"/>
      <c r="L9" s="6"/>
      <c r="M9" s="18"/>
    </row>
    <row r="10" spans="2:13" s="1" customFormat="1" ht="15.75" thickBot="1">
      <c r="B10" s="6"/>
      <c r="C10" s="6"/>
      <c r="D10" s="6"/>
      <c r="E10" s="6"/>
      <c r="F10" s="6"/>
      <c r="G10" s="283" t="s">
        <v>94</v>
      </c>
      <c r="H10" s="284"/>
      <c r="I10" s="285"/>
      <c r="J10" s="16"/>
      <c r="K10" s="6"/>
      <c r="L10" s="6"/>
      <c r="M10" s="18"/>
    </row>
    <row r="11" spans="2:13" s="1" customFormat="1">
      <c r="B11" s="6"/>
      <c r="C11" s="6"/>
      <c r="D11" s="6"/>
      <c r="E11" s="6"/>
      <c r="F11" s="6"/>
      <c r="G11" s="18"/>
      <c r="H11" s="18"/>
      <c r="I11" s="18"/>
      <c r="J11" s="6"/>
      <c r="K11" s="6"/>
      <c r="L11" s="6"/>
      <c r="M11" s="18"/>
    </row>
    <row r="12" spans="2:13" s="1" customFormat="1" ht="15.75" thickBot="1">
      <c r="B12" s="2"/>
      <c r="C12" s="2"/>
      <c r="D12" s="2"/>
      <c r="E12" s="2"/>
      <c r="F12" s="2"/>
      <c r="G12" s="2"/>
      <c r="H12" s="2"/>
      <c r="I12" s="2"/>
      <c r="J12" s="2"/>
      <c r="K12" s="2"/>
      <c r="L12" s="2"/>
    </row>
    <row r="13" spans="2:13" s="1" customFormat="1" ht="18.75">
      <c r="B13" s="286" t="s">
        <v>62</v>
      </c>
      <c r="C13" s="287"/>
      <c r="D13" s="287"/>
      <c r="E13" s="287"/>
      <c r="F13" s="287"/>
      <c r="G13" s="287"/>
      <c r="H13" s="287"/>
      <c r="I13" s="287"/>
      <c r="J13" s="287"/>
      <c r="K13" s="287"/>
      <c r="L13" s="287"/>
      <c r="M13" s="288"/>
    </row>
    <row r="14" spans="2:13" s="1" customFormat="1" ht="21">
      <c r="B14" s="289" t="str">
        <f>+'FACTORES TÉCNICOS'!$L$13</f>
        <v>VIDEOSWITCH</v>
      </c>
      <c r="C14" s="290"/>
      <c r="D14" s="290"/>
      <c r="E14" s="290"/>
      <c r="F14" s="290"/>
      <c r="G14" s="290"/>
      <c r="H14" s="290"/>
      <c r="I14" s="290"/>
      <c r="J14" s="290"/>
      <c r="K14" s="290"/>
      <c r="L14" s="290"/>
      <c r="M14" s="291"/>
    </row>
    <row r="15" spans="2:13" s="1" customFormat="1" ht="79.900000000000006" customHeight="1">
      <c r="B15" s="30" t="s">
        <v>7</v>
      </c>
      <c r="C15" s="95" t="s">
        <v>18</v>
      </c>
      <c r="D15" s="95" t="s">
        <v>19</v>
      </c>
      <c r="E15" s="95" t="s">
        <v>24</v>
      </c>
      <c r="F15" s="95" t="s">
        <v>25</v>
      </c>
      <c r="G15" s="95" t="s">
        <v>84</v>
      </c>
      <c r="H15" s="95" t="s">
        <v>86</v>
      </c>
      <c r="I15" s="95" t="s">
        <v>22</v>
      </c>
      <c r="J15" s="95" t="s">
        <v>34</v>
      </c>
      <c r="K15" s="95" t="s">
        <v>21</v>
      </c>
      <c r="L15" s="294" t="s">
        <v>10</v>
      </c>
      <c r="M15" s="295"/>
    </row>
    <row r="16" spans="2:13" s="1" customFormat="1" ht="30">
      <c r="B16" s="31">
        <v>1</v>
      </c>
      <c r="C16" s="104" t="s">
        <v>82</v>
      </c>
      <c r="D16" s="84" t="s">
        <v>83</v>
      </c>
      <c r="E16" s="4" t="s">
        <v>67</v>
      </c>
      <c r="F16" s="4" t="s">
        <v>68</v>
      </c>
      <c r="G16" s="33" t="s">
        <v>68</v>
      </c>
      <c r="H16" s="17">
        <v>40318</v>
      </c>
      <c r="I16" s="17">
        <v>41505</v>
      </c>
      <c r="J16" s="21">
        <v>1</v>
      </c>
      <c r="K16" s="22">
        <v>180</v>
      </c>
      <c r="L16" s="270"/>
      <c r="M16" s="296"/>
    </row>
    <row r="17" spans="2:13" s="1" customFormat="1" ht="30.75" thickBot="1">
      <c r="B17" s="113">
        <v>2</v>
      </c>
      <c r="C17" s="114" t="s">
        <v>93</v>
      </c>
      <c r="D17" s="114" t="s">
        <v>83</v>
      </c>
      <c r="E17" s="115" t="s">
        <v>67</v>
      </c>
      <c r="F17" s="115" t="s">
        <v>68</v>
      </c>
      <c r="G17" s="33" t="s">
        <v>68</v>
      </c>
      <c r="H17" s="17">
        <v>40259</v>
      </c>
      <c r="I17" s="17">
        <v>40310</v>
      </c>
      <c r="J17" s="112">
        <v>1</v>
      </c>
      <c r="K17" s="22">
        <v>181</v>
      </c>
      <c r="L17" s="297"/>
      <c r="M17" s="298"/>
    </row>
    <row r="18" spans="2:13" s="1" customFormat="1" ht="15.75" customHeight="1" thickBot="1">
      <c r="B18" s="292" t="s">
        <v>95</v>
      </c>
      <c r="C18" s="293"/>
      <c r="D18" s="293"/>
      <c r="E18" s="293"/>
      <c r="F18" s="293"/>
      <c r="G18" s="293"/>
      <c r="H18" s="293"/>
      <c r="I18" s="293"/>
      <c r="J18" s="293"/>
      <c r="K18" s="293"/>
      <c r="L18" s="117">
        <f>+COUNT(B16:B17)</f>
        <v>2</v>
      </c>
      <c r="M18" s="116"/>
    </row>
    <row r="19" spans="2:13" s="1" customFormat="1">
      <c r="B19" s="2"/>
      <c r="C19" s="2"/>
      <c r="D19" s="2"/>
      <c r="E19" s="2"/>
      <c r="F19" s="2"/>
      <c r="G19" s="2"/>
      <c r="H19" s="2"/>
      <c r="I19" s="2"/>
      <c r="J19" s="2"/>
      <c r="K19" s="2"/>
      <c r="L19" s="2"/>
    </row>
    <row r="20" spans="2:13" s="1" customFormat="1"/>
    <row r="21" spans="2:13" s="1" customFormat="1"/>
    <row r="22" spans="2:13" s="1" customFormat="1"/>
    <row r="23" spans="2:13" s="1" customFormat="1"/>
    <row r="24" spans="2:13" s="1" customFormat="1"/>
    <row r="25" spans="2:13" s="1" customFormat="1"/>
    <row r="26" spans="2:13" s="1" customFormat="1"/>
    <row r="27" spans="2:13" s="1" customFormat="1"/>
    <row r="28" spans="2:13" s="1" customFormat="1"/>
    <row r="29" spans="2:13" s="1" customFormat="1"/>
    <row r="30" spans="2:13" s="1" customFormat="1"/>
    <row r="31" spans="2:13" s="1" customFormat="1"/>
    <row r="32" spans="2:13"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sheetData>
  <mergeCells count="11">
    <mergeCell ref="B13:M13"/>
    <mergeCell ref="B14:M14"/>
    <mergeCell ref="B18:K18"/>
    <mergeCell ref="L15:M15"/>
    <mergeCell ref="L16:M16"/>
    <mergeCell ref="L17:M17"/>
    <mergeCell ref="G9:I9"/>
    <mergeCell ref="G10:I10"/>
    <mergeCell ref="B2:M3"/>
    <mergeCell ref="B5:M6"/>
    <mergeCell ref="B7:M7"/>
  </mergeCells>
  <pageMargins left="0.11811023622047245" right="0.11811023622047245" top="1.3385826771653544" bottom="0.74803149606299213" header="0.31496062992125984" footer="0.31496062992125984"/>
  <pageSetup scale="65" orientation="landscape" r:id="rId1"/>
</worksheet>
</file>

<file path=xl/worksheets/sheet5.xml><?xml version="1.0" encoding="utf-8"?>
<worksheet xmlns="http://schemas.openxmlformats.org/spreadsheetml/2006/main" xmlns:r="http://schemas.openxmlformats.org/officeDocument/2006/relationships">
  <sheetPr codeName="Hoja3"/>
  <dimension ref="B2:I40"/>
  <sheetViews>
    <sheetView zoomScale="70" zoomScaleNormal="70" workbookViewId="0"/>
  </sheetViews>
  <sheetFormatPr baseColWidth="10" defaultColWidth="11.42578125" defaultRowHeight="12.75"/>
  <cols>
    <col min="1" max="1" width="2.42578125" style="51" customWidth="1"/>
    <col min="2" max="2" width="7.28515625" style="136" bestFit="1" customWidth="1"/>
    <col min="3" max="4" width="50.7109375" style="51" customWidth="1"/>
    <col min="5" max="5" width="11.140625" style="50" bestFit="1" customWidth="1"/>
    <col min="6" max="6" width="15" style="50" customWidth="1"/>
    <col min="7" max="7" width="34.28515625" style="50" customWidth="1"/>
    <col min="8" max="16384" width="11.42578125" style="51"/>
  </cols>
  <sheetData>
    <row r="2" spans="2:9" ht="17.25" customHeight="1">
      <c r="B2" s="40"/>
      <c r="C2" s="40"/>
      <c r="D2" s="40"/>
      <c r="E2" s="93"/>
    </row>
    <row r="3" spans="2:9" ht="13.5" thickBot="1"/>
    <row r="4" spans="2:9">
      <c r="B4" s="300" t="s">
        <v>109</v>
      </c>
      <c r="C4" s="301"/>
      <c r="D4" s="301"/>
      <c r="E4" s="301"/>
      <c r="F4" s="301"/>
      <c r="G4" s="302"/>
    </row>
    <row r="5" spans="2:9" ht="38.25">
      <c r="B5" s="145" t="s">
        <v>36</v>
      </c>
      <c r="C5" s="146" t="s">
        <v>37</v>
      </c>
      <c r="D5" s="146" t="s">
        <v>37</v>
      </c>
      <c r="E5" s="47" t="s">
        <v>225</v>
      </c>
      <c r="F5" s="47" t="s">
        <v>0</v>
      </c>
      <c r="G5" s="48" t="s">
        <v>10</v>
      </c>
    </row>
    <row r="6" spans="2:9" ht="16.149999999999999" customHeight="1">
      <c r="B6" s="145">
        <v>1</v>
      </c>
      <c r="C6" s="209" t="s">
        <v>100</v>
      </c>
      <c r="D6" s="209"/>
      <c r="E6" s="209"/>
      <c r="F6" s="209"/>
      <c r="G6" s="211"/>
    </row>
    <row r="7" spans="2:9" ht="102.75" customHeight="1">
      <c r="B7" s="134" t="s">
        <v>101</v>
      </c>
      <c r="C7" s="133" t="s">
        <v>102</v>
      </c>
      <c r="D7" s="133" t="s">
        <v>113</v>
      </c>
      <c r="E7" s="52" t="s">
        <v>1</v>
      </c>
      <c r="F7" s="151" t="s">
        <v>183</v>
      </c>
      <c r="G7" s="53"/>
    </row>
    <row r="8" spans="2:9" ht="145.5" customHeight="1">
      <c r="B8" s="134" t="s">
        <v>103</v>
      </c>
      <c r="C8" s="133" t="s">
        <v>104</v>
      </c>
      <c r="D8" s="133" t="s">
        <v>176</v>
      </c>
      <c r="E8" s="52" t="s">
        <v>1</v>
      </c>
      <c r="F8" s="151" t="s">
        <v>184</v>
      </c>
      <c r="G8" s="53"/>
    </row>
    <row r="9" spans="2:9" ht="67.5" customHeight="1">
      <c r="B9" s="134" t="s">
        <v>105</v>
      </c>
      <c r="C9" s="133" t="s">
        <v>106</v>
      </c>
      <c r="D9" s="133" t="s">
        <v>114</v>
      </c>
      <c r="E9" s="52" t="s">
        <v>1</v>
      </c>
      <c r="F9" s="151" t="s">
        <v>185</v>
      </c>
      <c r="G9" s="53"/>
    </row>
    <row r="10" spans="2:9" ht="82.5">
      <c r="B10" s="134" t="s">
        <v>107</v>
      </c>
      <c r="C10" s="133" t="s">
        <v>108</v>
      </c>
      <c r="D10" s="133" t="s">
        <v>115</v>
      </c>
      <c r="E10" s="52" t="s">
        <v>1</v>
      </c>
      <c r="F10" s="151" t="s">
        <v>186</v>
      </c>
      <c r="G10" s="53"/>
    </row>
    <row r="11" spans="2:9" ht="61.5" customHeight="1">
      <c r="B11" s="134" t="s">
        <v>110</v>
      </c>
      <c r="C11" s="133" t="s">
        <v>116</v>
      </c>
      <c r="D11" s="133" t="s">
        <v>117</v>
      </c>
      <c r="E11" s="52" t="s">
        <v>1</v>
      </c>
      <c r="F11" s="151" t="s">
        <v>214</v>
      </c>
      <c r="G11" s="53"/>
    </row>
    <row r="12" spans="2:9" ht="66">
      <c r="B12" s="134" t="s">
        <v>111</v>
      </c>
      <c r="C12" s="133" t="s">
        <v>118</v>
      </c>
      <c r="D12" s="133" t="s">
        <v>119</v>
      </c>
      <c r="E12" s="52" t="s">
        <v>1</v>
      </c>
      <c r="F12" s="152" t="s">
        <v>187</v>
      </c>
      <c r="G12" s="88"/>
    </row>
    <row r="13" spans="2:9" ht="63.75">
      <c r="B13" s="134" t="s">
        <v>112</v>
      </c>
      <c r="C13" s="149" t="s">
        <v>120</v>
      </c>
      <c r="D13" s="133" t="s">
        <v>121</v>
      </c>
      <c r="E13" s="52" t="s">
        <v>1</v>
      </c>
      <c r="F13" s="151" t="s">
        <v>188</v>
      </c>
      <c r="G13" s="150" t="s">
        <v>224</v>
      </c>
      <c r="H13" s="299"/>
      <c r="I13" s="212"/>
    </row>
    <row r="14" spans="2:9">
      <c r="B14" s="145">
        <v>2</v>
      </c>
      <c r="C14" s="209" t="s">
        <v>122</v>
      </c>
      <c r="D14" s="209"/>
      <c r="E14" s="209"/>
      <c r="F14" s="209"/>
      <c r="G14" s="211"/>
    </row>
    <row r="15" spans="2:9" ht="51" customHeight="1">
      <c r="B15" s="134" t="s">
        <v>123</v>
      </c>
      <c r="C15" s="133" t="s">
        <v>177</v>
      </c>
      <c r="D15" s="133" t="s">
        <v>124</v>
      </c>
      <c r="E15" s="52" t="s">
        <v>1</v>
      </c>
      <c r="F15" s="52" t="s">
        <v>189</v>
      </c>
      <c r="G15" s="140"/>
    </row>
    <row r="16" spans="2:9" ht="33">
      <c r="B16" s="134" t="s">
        <v>125</v>
      </c>
      <c r="C16" s="133" t="s">
        <v>178</v>
      </c>
      <c r="D16" s="133" t="s">
        <v>126</v>
      </c>
      <c r="E16" s="52" t="s">
        <v>1</v>
      </c>
      <c r="F16" s="52" t="s">
        <v>190</v>
      </c>
      <c r="G16" s="140"/>
    </row>
    <row r="17" spans="2:7" ht="84.75" customHeight="1">
      <c r="B17" s="134" t="s">
        <v>127</v>
      </c>
      <c r="C17" s="133" t="s">
        <v>128</v>
      </c>
      <c r="D17" s="133" t="s">
        <v>129</v>
      </c>
      <c r="E17" s="52" t="s">
        <v>1</v>
      </c>
      <c r="F17" s="52" t="s">
        <v>191</v>
      </c>
      <c r="G17" s="140"/>
    </row>
    <row r="18" spans="2:7" ht="85.5" customHeight="1">
      <c r="B18" s="134" t="s">
        <v>130</v>
      </c>
      <c r="C18" s="133" t="s">
        <v>179</v>
      </c>
      <c r="D18" s="133" t="s">
        <v>131</v>
      </c>
      <c r="E18" s="52" t="s">
        <v>1</v>
      </c>
      <c r="F18" s="52" t="s">
        <v>193</v>
      </c>
      <c r="G18" s="140"/>
    </row>
    <row r="19" spans="2:7" ht="87.75" customHeight="1">
      <c r="B19" s="134" t="s">
        <v>132</v>
      </c>
      <c r="C19" s="133" t="s">
        <v>133</v>
      </c>
      <c r="D19" s="133" t="s">
        <v>134</v>
      </c>
      <c r="E19" s="52" t="s">
        <v>1</v>
      </c>
      <c r="F19" s="97" t="s">
        <v>192</v>
      </c>
      <c r="G19" s="98"/>
    </row>
    <row r="20" spans="2:7">
      <c r="B20" s="145">
        <v>3</v>
      </c>
      <c r="C20" s="209" t="s">
        <v>135</v>
      </c>
      <c r="D20" s="209"/>
      <c r="E20" s="209"/>
      <c r="F20" s="209"/>
      <c r="G20" s="211"/>
    </row>
    <row r="21" spans="2:7" ht="260.25" customHeight="1">
      <c r="B21" s="134" t="s">
        <v>136</v>
      </c>
      <c r="C21" s="133" t="s">
        <v>137</v>
      </c>
      <c r="D21" s="133" t="s">
        <v>180</v>
      </c>
      <c r="E21" s="52" t="s">
        <v>1</v>
      </c>
      <c r="F21" s="97" t="s">
        <v>216</v>
      </c>
      <c r="G21" s="98"/>
    </row>
    <row r="22" spans="2:7" ht="115.5" customHeight="1">
      <c r="B22" s="134" t="s">
        <v>138</v>
      </c>
      <c r="C22" s="133" t="s">
        <v>139</v>
      </c>
      <c r="D22" s="133" t="s">
        <v>181</v>
      </c>
      <c r="E22" s="52" t="s">
        <v>1</v>
      </c>
      <c r="F22" s="97" t="s">
        <v>216</v>
      </c>
      <c r="G22" s="98"/>
    </row>
    <row r="23" spans="2:7" ht="49.5">
      <c r="B23" s="134" t="s">
        <v>140</v>
      </c>
      <c r="C23" s="133" t="s">
        <v>182</v>
      </c>
      <c r="D23" s="133" t="s">
        <v>141</v>
      </c>
      <c r="E23" s="52" t="s">
        <v>1</v>
      </c>
      <c r="F23" s="97" t="s">
        <v>219</v>
      </c>
      <c r="G23" s="98"/>
    </row>
    <row r="24" spans="2:7" ht="82.5" customHeight="1">
      <c r="B24" s="134" t="s">
        <v>142</v>
      </c>
      <c r="C24" s="133" t="s">
        <v>143</v>
      </c>
      <c r="D24" s="133" t="s">
        <v>144</v>
      </c>
      <c r="E24" s="52" t="s">
        <v>1</v>
      </c>
      <c r="F24" s="97" t="s">
        <v>194</v>
      </c>
      <c r="G24" s="98"/>
    </row>
    <row r="25" spans="2:7">
      <c r="B25" s="145">
        <v>4</v>
      </c>
      <c r="C25" s="209" t="s">
        <v>145</v>
      </c>
      <c r="D25" s="209"/>
      <c r="E25" s="209"/>
      <c r="F25" s="209"/>
      <c r="G25" s="211"/>
    </row>
    <row r="26" spans="2:7" ht="16.5">
      <c r="B26" s="134" t="s">
        <v>146</v>
      </c>
      <c r="C26" s="133" t="s">
        <v>147</v>
      </c>
      <c r="D26" s="133" t="s">
        <v>148</v>
      </c>
      <c r="E26" s="52" t="s">
        <v>1</v>
      </c>
      <c r="F26" s="151" t="s">
        <v>195</v>
      </c>
      <c r="G26" s="53"/>
    </row>
    <row r="27" spans="2:7" ht="64.5" customHeight="1">
      <c r="B27" s="134" t="s">
        <v>149</v>
      </c>
      <c r="C27" s="133" t="s">
        <v>65</v>
      </c>
      <c r="D27" s="133" t="s">
        <v>150</v>
      </c>
      <c r="E27" s="52" t="s">
        <v>1</v>
      </c>
      <c r="F27" s="151" t="s">
        <v>217</v>
      </c>
      <c r="G27" s="53"/>
    </row>
    <row r="28" spans="2:7" ht="49.5">
      <c r="B28" s="134" t="s">
        <v>151</v>
      </c>
      <c r="C28" s="133" t="s">
        <v>152</v>
      </c>
      <c r="D28" s="133" t="s">
        <v>153</v>
      </c>
      <c r="E28" s="52" t="s">
        <v>1</v>
      </c>
      <c r="F28" s="151" t="s">
        <v>196</v>
      </c>
      <c r="G28" s="53"/>
    </row>
    <row r="29" spans="2:7" ht="49.5">
      <c r="B29" s="134" t="s">
        <v>154</v>
      </c>
      <c r="C29" s="133" t="s">
        <v>155</v>
      </c>
      <c r="D29" s="133" t="s">
        <v>156</v>
      </c>
      <c r="E29" s="52" t="s">
        <v>1</v>
      </c>
      <c r="F29" s="151" t="s">
        <v>218</v>
      </c>
      <c r="G29" s="53"/>
    </row>
    <row r="30" spans="2:7" ht="66">
      <c r="B30" s="134" t="s">
        <v>157</v>
      </c>
      <c r="C30" s="133" t="s">
        <v>158</v>
      </c>
      <c r="D30" s="133" t="s">
        <v>159</v>
      </c>
      <c r="E30" s="52" t="s">
        <v>1</v>
      </c>
      <c r="F30" s="151" t="s">
        <v>220</v>
      </c>
      <c r="G30" s="53"/>
    </row>
    <row r="31" spans="2:7" ht="49.5">
      <c r="B31" s="134" t="s">
        <v>160</v>
      </c>
      <c r="C31" s="133" t="s">
        <v>161</v>
      </c>
      <c r="D31" s="133" t="s">
        <v>162</v>
      </c>
      <c r="E31" s="52" t="s">
        <v>1</v>
      </c>
      <c r="F31" s="97" t="s">
        <v>197</v>
      </c>
      <c r="G31" s="98"/>
    </row>
    <row r="32" spans="2:7">
      <c r="B32" s="145">
        <v>5</v>
      </c>
      <c r="C32" s="209" t="s">
        <v>163</v>
      </c>
      <c r="D32" s="209"/>
      <c r="E32" s="209"/>
      <c r="F32" s="209"/>
      <c r="G32" s="211"/>
    </row>
    <row r="33" spans="2:8" ht="33">
      <c r="B33" s="134" t="s">
        <v>164</v>
      </c>
      <c r="C33" s="133" t="s">
        <v>165</v>
      </c>
      <c r="D33" s="133" t="s">
        <v>166</v>
      </c>
      <c r="E33" s="52" t="s">
        <v>1</v>
      </c>
      <c r="F33" s="147" t="s">
        <v>198</v>
      </c>
      <c r="G33" s="100"/>
    </row>
    <row r="34" spans="2:8" ht="198" customHeight="1">
      <c r="B34" s="134" t="s">
        <v>167</v>
      </c>
      <c r="C34" s="133" t="s">
        <v>168</v>
      </c>
      <c r="D34" s="133" t="s">
        <v>169</v>
      </c>
      <c r="E34" s="154" t="s">
        <v>1</v>
      </c>
      <c r="F34" s="167" t="s">
        <v>230</v>
      </c>
      <c r="G34" s="168" t="s">
        <v>232</v>
      </c>
      <c r="H34" s="72"/>
    </row>
    <row r="35" spans="2:8" ht="38.25">
      <c r="B35" s="134" t="s">
        <v>170</v>
      </c>
      <c r="C35" s="133" t="s">
        <v>171</v>
      </c>
      <c r="D35" s="133" t="s">
        <v>172</v>
      </c>
      <c r="E35" s="154" t="s">
        <v>1</v>
      </c>
      <c r="F35" s="147" t="s">
        <v>223</v>
      </c>
      <c r="G35" s="100"/>
    </row>
    <row r="36" spans="2:8" ht="50.25" thickBot="1">
      <c r="B36" s="135" t="s">
        <v>173</v>
      </c>
      <c r="C36" s="137" t="s">
        <v>174</v>
      </c>
      <c r="D36" s="137" t="s">
        <v>175</v>
      </c>
      <c r="E36" s="153" t="s">
        <v>1</v>
      </c>
      <c r="F36" s="138" t="s">
        <v>199</v>
      </c>
      <c r="G36" s="139"/>
    </row>
    <row r="38" spans="2:8">
      <c r="B38" s="45" t="s">
        <v>215</v>
      </c>
    </row>
    <row r="39" spans="2:8">
      <c r="B39" s="45" t="s">
        <v>226</v>
      </c>
    </row>
    <row r="40" spans="2:8">
      <c r="B40" s="45" t="s">
        <v>231</v>
      </c>
    </row>
  </sheetData>
  <mergeCells count="7">
    <mergeCell ref="H13:I13"/>
    <mergeCell ref="C32:G32"/>
    <mergeCell ref="C6:G6"/>
    <mergeCell ref="B4:G4"/>
    <mergeCell ref="C14:G14"/>
    <mergeCell ref="C20:G20"/>
    <mergeCell ref="C25:G25"/>
  </mergeCells>
  <hyperlinks>
    <hyperlink ref="B40" r:id="rId1" display="www.net-snmp.org"/>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sheetPr codeName="Hoja23">
    <tabColor rgb="FFFF0000"/>
  </sheetPr>
  <dimension ref="B2:N33"/>
  <sheetViews>
    <sheetView tabSelected="1" topLeftCell="C1" zoomScale="80" zoomScaleNormal="80" workbookViewId="0">
      <selection activeCell="G6" sqref="G6:G11"/>
    </sheetView>
  </sheetViews>
  <sheetFormatPr baseColWidth="10" defaultColWidth="11.42578125" defaultRowHeight="12.75"/>
  <cols>
    <col min="1" max="1" width="11.42578125" style="39"/>
    <col min="2" max="2" width="4.7109375" style="39" customWidth="1"/>
    <col min="3" max="3" width="17.28515625" style="39" customWidth="1"/>
    <col min="4" max="4" width="64.42578125" style="39" customWidth="1"/>
    <col min="5" max="5" width="10.5703125" style="39" bestFit="1" customWidth="1"/>
    <col min="6" max="6" width="16" style="39" customWidth="1"/>
    <col min="7" max="7" width="19.28515625" style="46" customWidth="1"/>
    <col min="8" max="8" width="20.85546875" style="46" customWidth="1"/>
    <col min="9" max="14" width="16.7109375" style="72" customWidth="1"/>
    <col min="15" max="16384" width="11.42578125" style="39"/>
  </cols>
  <sheetData>
    <row r="2" spans="2:10" ht="13.5" thickBot="1"/>
    <row r="3" spans="2:10">
      <c r="B3" s="205" t="s">
        <v>12</v>
      </c>
      <c r="C3" s="206"/>
      <c r="D3" s="206"/>
      <c r="E3" s="206"/>
      <c r="F3" s="206" t="str">
        <f>'FACTORES TÉCNICOS'!L13</f>
        <v>VIDEOSWITCH</v>
      </c>
      <c r="G3" s="206"/>
      <c r="H3" s="207"/>
    </row>
    <row r="4" spans="2:10" ht="57.75" customHeight="1">
      <c r="B4" s="303" t="s">
        <v>36</v>
      </c>
      <c r="C4" s="304"/>
      <c r="D4" s="41" t="s">
        <v>49</v>
      </c>
      <c r="E4" s="101" t="s">
        <v>3</v>
      </c>
      <c r="F4" s="94" t="s">
        <v>213</v>
      </c>
      <c r="G4" s="47" t="s">
        <v>13</v>
      </c>
      <c r="H4" s="48" t="s">
        <v>0</v>
      </c>
    </row>
    <row r="5" spans="2:10">
      <c r="B5" s="312">
        <v>1</v>
      </c>
      <c r="C5" s="314" t="s">
        <v>200</v>
      </c>
      <c r="D5" s="321" t="s">
        <v>202</v>
      </c>
      <c r="E5" s="321"/>
      <c r="F5" s="307"/>
      <c r="G5" s="307"/>
      <c r="H5" s="308"/>
    </row>
    <row r="6" spans="2:10">
      <c r="B6" s="312"/>
      <c r="C6" s="314"/>
      <c r="D6" s="78" t="s">
        <v>54</v>
      </c>
      <c r="E6" s="102">
        <v>600</v>
      </c>
      <c r="F6" s="52" t="s">
        <v>66</v>
      </c>
      <c r="G6" s="305" t="s">
        <v>228</v>
      </c>
      <c r="H6" s="309">
        <v>13</v>
      </c>
    </row>
    <row r="7" spans="2:10">
      <c r="B7" s="312"/>
      <c r="C7" s="314"/>
      <c r="D7" s="78" t="s">
        <v>55</v>
      </c>
      <c r="E7" s="102">
        <f>+E6-50</f>
        <v>550</v>
      </c>
      <c r="F7" s="79"/>
      <c r="G7" s="305"/>
      <c r="H7" s="309"/>
    </row>
    <row r="8" spans="2:10">
      <c r="B8" s="312"/>
      <c r="C8" s="314"/>
      <c r="D8" s="78" t="s">
        <v>56</v>
      </c>
      <c r="E8" s="102">
        <f t="shared" ref="E8:E11" si="0">+E7-50</f>
        <v>500</v>
      </c>
      <c r="F8" s="79"/>
      <c r="G8" s="305"/>
      <c r="H8" s="309"/>
    </row>
    <row r="9" spans="2:10">
      <c r="B9" s="312"/>
      <c r="C9" s="314"/>
      <c r="D9" s="78" t="s">
        <v>57</v>
      </c>
      <c r="E9" s="102">
        <f t="shared" si="0"/>
        <v>450</v>
      </c>
      <c r="F9" s="79"/>
      <c r="G9" s="305"/>
      <c r="H9" s="309"/>
    </row>
    <row r="10" spans="2:10">
      <c r="B10" s="312"/>
      <c r="C10" s="314"/>
      <c r="D10" s="78" t="s">
        <v>58</v>
      </c>
      <c r="E10" s="102">
        <f t="shared" si="0"/>
        <v>400</v>
      </c>
      <c r="F10" s="79"/>
      <c r="G10" s="305"/>
      <c r="H10" s="309"/>
    </row>
    <row r="11" spans="2:10">
      <c r="B11" s="312"/>
      <c r="C11" s="314"/>
      <c r="D11" s="78" t="s">
        <v>59</v>
      </c>
      <c r="E11" s="102">
        <f t="shared" si="0"/>
        <v>350</v>
      </c>
      <c r="F11" s="79"/>
      <c r="G11" s="305"/>
      <c r="H11" s="309"/>
    </row>
    <row r="12" spans="2:10">
      <c r="B12" s="322" t="s">
        <v>201</v>
      </c>
      <c r="C12" s="314" t="s">
        <v>27</v>
      </c>
      <c r="D12" s="304" t="s">
        <v>5</v>
      </c>
      <c r="E12" s="304"/>
      <c r="F12" s="209"/>
      <c r="G12" s="209"/>
      <c r="H12" s="211"/>
    </row>
    <row r="13" spans="2:10" ht="26.25" customHeight="1">
      <c r="B13" s="322"/>
      <c r="C13" s="314"/>
      <c r="D13" s="76" t="s">
        <v>203</v>
      </c>
      <c r="E13" s="102">
        <v>50</v>
      </c>
      <c r="F13" s="52"/>
      <c r="G13" s="305" t="s">
        <v>228</v>
      </c>
      <c r="H13" s="309">
        <v>14</v>
      </c>
      <c r="J13" s="86"/>
    </row>
    <row r="14" spans="2:10" ht="26.25" customHeight="1">
      <c r="B14" s="322"/>
      <c r="C14" s="314"/>
      <c r="D14" s="76" t="s">
        <v>204</v>
      </c>
      <c r="E14" s="102">
        <v>100</v>
      </c>
      <c r="F14" s="52" t="s">
        <v>66</v>
      </c>
      <c r="G14" s="305"/>
      <c r="H14" s="309"/>
      <c r="J14" s="85"/>
    </row>
    <row r="15" spans="2:10" ht="15" customHeight="1">
      <c r="B15" s="318" t="s">
        <v>205</v>
      </c>
      <c r="C15" s="315" t="s">
        <v>207</v>
      </c>
      <c r="D15" s="304" t="s">
        <v>35</v>
      </c>
      <c r="E15" s="304"/>
      <c r="F15" s="209"/>
      <c r="G15" s="209"/>
      <c r="H15" s="211"/>
      <c r="J15" s="85"/>
    </row>
    <row r="16" spans="2:10" ht="67.5" customHeight="1">
      <c r="B16" s="319"/>
      <c r="C16" s="320"/>
      <c r="D16" s="92" t="s">
        <v>206</v>
      </c>
      <c r="E16" s="102">
        <v>200</v>
      </c>
      <c r="F16" s="52" t="s">
        <v>66</v>
      </c>
      <c r="G16" s="155" t="s">
        <v>228</v>
      </c>
      <c r="H16" s="141">
        <v>14</v>
      </c>
    </row>
    <row r="17" spans="2:8" ht="45.75" customHeight="1">
      <c r="B17" s="312">
        <v>3</v>
      </c>
      <c r="C17" s="314" t="s">
        <v>28</v>
      </c>
      <c r="D17" s="209" t="s">
        <v>5</v>
      </c>
      <c r="E17" s="209"/>
      <c r="F17" s="307"/>
      <c r="G17" s="307"/>
      <c r="H17" s="308"/>
    </row>
    <row r="18" spans="2:8" ht="45.75" customHeight="1">
      <c r="B18" s="312"/>
      <c r="C18" s="314"/>
      <c r="D18" s="38" t="s">
        <v>51</v>
      </c>
      <c r="E18" s="94" t="s">
        <v>52</v>
      </c>
      <c r="F18" s="307"/>
      <c r="G18" s="307"/>
      <c r="H18" s="308"/>
    </row>
    <row r="19" spans="2:8" ht="38.25">
      <c r="B19" s="312"/>
      <c r="C19" s="314"/>
      <c r="D19" s="77" t="s">
        <v>208</v>
      </c>
      <c r="E19" s="94">
        <v>50</v>
      </c>
      <c r="F19" s="52"/>
      <c r="G19" s="305" t="s">
        <v>228</v>
      </c>
      <c r="H19" s="309">
        <v>15</v>
      </c>
    </row>
    <row r="20" spans="2:8" ht="25.5">
      <c r="B20" s="312"/>
      <c r="C20" s="314"/>
      <c r="D20" s="77" t="s">
        <v>209</v>
      </c>
      <c r="E20" s="94">
        <v>25</v>
      </c>
      <c r="F20" s="79"/>
      <c r="G20" s="305"/>
      <c r="H20" s="309"/>
    </row>
    <row r="21" spans="2:8" ht="25.5">
      <c r="B21" s="312"/>
      <c r="C21" s="314"/>
      <c r="D21" s="77" t="s">
        <v>50</v>
      </c>
      <c r="E21" s="94">
        <v>0</v>
      </c>
      <c r="F21" s="52" t="s">
        <v>66</v>
      </c>
      <c r="G21" s="305"/>
      <c r="H21" s="309"/>
    </row>
    <row r="22" spans="2:8" ht="25.5">
      <c r="B22" s="312"/>
      <c r="C22" s="314"/>
      <c r="D22" s="38" t="s">
        <v>53</v>
      </c>
      <c r="E22" s="94" t="s">
        <v>52</v>
      </c>
      <c r="F22" s="80"/>
      <c r="G22" s="305"/>
      <c r="H22" s="81"/>
    </row>
    <row r="23" spans="2:8" ht="38.25">
      <c r="B23" s="312"/>
      <c r="C23" s="314"/>
      <c r="D23" s="77" t="s">
        <v>210</v>
      </c>
      <c r="E23" s="94">
        <v>50</v>
      </c>
      <c r="F23" s="52"/>
      <c r="G23" s="305"/>
      <c r="H23" s="309" t="s">
        <v>74</v>
      </c>
    </row>
    <row r="24" spans="2:8" ht="38.25">
      <c r="B24" s="312"/>
      <c r="C24" s="314"/>
      <c r="D24" s="77" t="s">
        <v>211</v>
      </c>
      <c r="E24" s="94">
        <v>25</v>
      </c>
      <c r="F24" s="79"/>
      <c r="G24" s="305"/>
      <c r="H24" s="309"/>
    </row>
    <row r="25" spans="2:8" ht="39" thickBot="1">
      <c r="B25" s="313"/>
      <c r="C25" s="315"/>
      <c r="D25" s="156" t="s">
        <v>212</v>
      </c>
      <c r="E25" s="157">
        <v>0</v>
      </c>
      <c r="F25" s="158" t="s">
        <v>66</v>
      </c>
      <c r="G25" s="311"/>
      <c r="H25" s="310"/>
    </row>
    <row r="26" spans="2:8" ht="39" thickBot="1">
      <c r="B26" s="316" t="s">
        <v>14</v>
      </c>
      <c r="C26" s="317"/>
      <c r="D26" s="317"/>
      <c r="E26" s="159" t="s">
        <v>227</v>
      </c>
      <c r="F26" s="160"/>
      <c r="G26" s="161" t="s">
        <v>228</v>
      </c>
      <c r="H26" s="162"/>
    </row>
    <row r="28" spans="2:8">
      <c r="B28" s="306"/>
      <c r="C28" s="306"/>
      <c r="D28" s="306"/>
      <c r="E28" s="306"/>
      <c r="F28" s="306"/>
      <c r="G28" s="306"/>
      <c r="H28" s="306"/>
    </row>
    <row r="29" spans="2:8">
      <c r="B29" s="306"/>
      <c r="C29" s="306"/>
      <c r="D29" s="306"/>
      <c r="E29" s="306"/>
      <c r="F29" s="306"/>
      <c r="G29" s="306"/>
      <c r="H29" s="306"/>
    </row>
    <row r="31" spans="2:8">
      <c r="B31" s="306"/>
      <c r="C31" s="306"/>
      <c r="D31" s="306"/>
      <c r="E31" s="306"/>
      <c r="F31" s="306"/>
      <c r="G31" s="306"/>
      <c r="H31" s="306"/>
    </row>
    <row r="32" spans="2:8">
      <c r="B32" s="306"/>
      <c r="C32" s="306"/>
      <c r="D32" s="306"/>
      <c r="E32" s="306"/>
      <c r="F32" s="306"/>
      <c r="G32" s="306"/>
      <c r="H32" s="306"/>
    </row>
    <row r="33" spans="2:8">
      <c r="B33" s="306"/>
      <c r="C33" s="306"/>
      <c r="D33" s="306"/>
      <c r="E33" s="306"/>
      <c r="F33" s="306"/>
      <c r="G33" s="306"/>
      <c r="H33" s="306"/>
    </row>
  </sheetData>
  <mergeCells count="30">
    <mergeCell ref="B15:B16"/>
    <mergeCell ref="C15:C16"/>
    <mergeCell ref="D15:E15"/>
    <mergeCell ref="F15:H15"/>
    <mergeCell ref="B5:B11"/>
    <mergeCell ref="C5:C11"/>
    <mergeCell ref="D5:E5"/>
    <mergeCell ref="F5:H5"/>
    <mergeCell ref="G6:G11"/>
    <mergeCell ref="H6:H11"/>
    <mergeCell ref="B12:B14"/>
    <mergeCell ref="C12:C14"/>
    <mergeCell ref="D12:E12"/>
    <mergeCell ref="H13:H14"/>
    <mergeCell ref="B31:H33"/>
    <mergeCell ref="B28:H29"/>
    <mergeCell ref="F17:H17"/>
    <mergeCell ref="F18:H18"/>
    <mergeCell ref="H23:H25"/>
    <mergeCell ref="G19:G25"/>
    <mergeCell ref="H19:H21"/>
    <mergeCell ref="B17:B25"/>
    <mergeCell ref="C17:C25"/>
    <mergeCell ref="B26:D26"/>
    <mergeCell ref="D17:E17"/>
    <mergeCell ref="B3:E3"/>
    <mergeCell ref="B4:C4"/>
    <mergeCell ref="F3:H3"/>
    <mergeCell ref="G13:G14"/>
    <mergeCell ref="F12:H12"/>
  </mergeCells>
  <pageMargins left="0.7" right="0.7" top="0.75" bottom="0.75" header="0.3" footer="0.3"/>
  <pageSetup paperSize="0" orientation="portrait" r:id="rId1"/>
</worksheet>
</file>

<file path=xl/worksheets/sheet7.xml><?xml version="1.0" encoding="utf-8"?>
<worksheet xmlns="http://schemas.openxmlformats.org/spreadsheetml/2006/main" xmlns:r="http://schemas.openxmlformats.org/officeDocument/2006/relationships">
  <dimension ref="A1:C10"/>
  <sheetViews>
    <sheetView showGridLines="0" workbookViewId="0">
      <selection activeCell="A14" sqref="A14"/>
    </sheetView>
  </sheetViews>
  <sheetFormatPr baseColWidth="10" defaultRowHeight="11.25"/>
  <cols>
    <col min="1" max="1" width="16.7109375" style="105" bestFit="1" customWidth="1"/>
    <col min="2" max="2" width="41.28515625" style="105" bestFit="1" customWidth="1"/>
    <col min="3" max="16384" width="11.42578125" style="105"/>
  </cols>
  <sheetData>
    <row r="1" spans="1:3" ht="12.75" customHeight="1">
      <c r="A1" s="324" t="s">
        <v>87</v>
      </c>
      <c r="B1" s="324"/>
      <c r="C1" s="325"/>
    </row>
    <row r="2" spans="1:3" ht="12.75">
      <c r="A2" s="324"/>
      <c r="B2" s="324"/>
      <c r="C2" s="325"/>
    </row>
    <row r="3" spans="1:3" ht="12" thickBot="1">
      <c r="A3" s="326" t="s">
        <v>88</v>
      </c>
      <c r="B3" s="326"/>
      <c r="C3" s="325"/>
    </row>
    <row r="4" spans="1:3" ht="12" thickTop="1">
      <c r="C4" s="325"/>
    </row>
    <row r="5" spans="1:3" ht="11.25" customHeight="1">
      <c r="A5" s="327" t="s">
        <v>89</v>
      </c>
      <c r="B5" s="327"/>
      <c r="C5" s="327"/>
    </row>
    <row r="6" spans="1:3" ht="12" thickBot="1">
      <c r="A6" s="106" t="s">
        <v>90</v>
      </c>
      <c r="B6" s="107" t="s">
        <v>87</v>
      </c>
    </row>
    <row r="7" spans="1:3" ht="12" thickBot="1">
      <c r="A7" s="108">
        <v>41505</v>
      </c>
      <c r="B7" s="111">
        <v>1907.06</v>
      </c>
    </row>
    <row r="8" spans="1:3" ht="12" thickBot="1">
      <c r="A8" s="108">
        <v>40310</v>
      </c>
      <c r="B8" s="109">
        <v>1980.5</v>
      </c>
    </row>
    <row r="9" spans="1:3">
      <c r="A9" s="323" t="s">
        <v>91</v>
      </c>
      <c r="B9" s="323"/>
      <c r="C9" s="323"/>
    </row>
    <row r="10" spans="1:3">
      <c r="A10" s="323"/>
      <c r="B10" s="323"/>
      <c r="C10" s="323"/>
    </row>
  </sheetData>
  <mergeCells count="6">
    <mergeCell ref="A9:C10"/>
    <mergeCell ref="A1:B1"/>
    <mergeCell ref="C1:C4"/>
    <mergeCell ref="A2:B2"/>
    <mergeCell ref="A3:B3"/>
    <mergeCell ref="A5:C5"/>
  </mergeCells>
  <hyperlinks>
    <hyperlink ref="A9" r:id="rId1" display="http://www.superfinanciera.gov.co/"/>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RESUMEN</vt:lpstr>
      <vt:lpstr>FACTORES TÉCNICOS</vt:lpstr>
      <vt:lpstr> EXP PROPONENTE VENTA</vt:lpstr>
      <vt:lpstr>EXP PROPONENTE INSTALACIÓN</vt:lpstr>
      <vt:lpstr>ESPECIFICACIONES TÉCNICAS MÍNIM</vt:lpstr>
      <vt:lpstr>FACTORES PONDERABLES</vt:lpstr>
      <vt:lpstr>IQY Serie historica</vt:lpstr>
      <vt:lpstr>' EXP PROPONENTE VENTA'!Área_de_impresión</vt:lpstr>
      <vt:lpstr>'EXP PROPONENTE INSTALACIÓN'!Área_de_impresión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 Ariza</dc:creator>
  <cp:lastModifiedBy>jcamargo</cp:lastModifiedBy>
  <dcterms:created xsi:type="dcterms:W3CDTF">2011-06-23T19:04:50Z</dcterms:created>
  <dcterms:modified xsi:type="dcterms:W3CDTF">2014-08-26T21:55:39Z</dcterms:modified>
</cp:coreProperties>
</file>