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Coordinacion de procesos de seleccion\2014\PROCESOS MISIONALES\INVITACIONES ABIERTAS\INVITACION ABIERTA 23 LIBRERIA\INFORME DE EVALUACION\OBSERVACIONES INFORME DE EVALUACION\"/>
    </mc:Choice>
  </mc:AlternateContent>
  <bookViews>
    <workbookView xWindow="0" yWindow="0" windowWidth="20490" windowHeight="7755"/>
  </bookViews>
  <sheets>
    <sheet name="Experiencia" sheetId="1" r:id="rId1"/>
    <sheet name="Anexo Tecnico" sheetId="6" r:id="rId2"/>
    <sheet name="Ponderables Tec." sheetId="9" r:id="rId3"/>
    <sheet name="Apoyo industria Nal." sheetId="10" r:id="rId4"/>
    <sheet name="Hoja1" sheetId="11" r:id="rId5"/>
  </sheets>
  <calcPr calcId="152511"/>
</workbook>
</file>

<file path=xl/calcChain.xml><?xml version="1.0" encoding="utf-8"?>
<calcChain xmlns="http://schemas.openxmlformats.org/spreadsheetml/2006/main">
  <c r="E34" i="6" l="1"/>
  <c r="K34" i="1"/>
  <c r="I39" i="1"/>
  <c r="K24" i="1"/>
  <c r="I29" i="1"/>
  <c r="K14" i="1"/>
  <c r="I19" i="1"/>
  <c r="E14" i="1"/>
  <c r="I9" i="1"/>
  <c r="K43" i="1" s="1"/>
  <c r="K44" i="1" s="1"/>
  <c r="C38" i="1"/>
  <c r="C39" i="1" s="1"/>
  <c r="E24" i="1"/>
  <c r="C29" i="1"/>
  <c r="C28" i="1"/>
  <c r="C9" i="1"/>
  <c r="C19" i="1"/>
  <c r="I10" i="10"/>
  <c r="E10" i="10"/>
  <c r="L15" i="9"/>
  <c r="E43" i="1"/>
  <c r="E44" i="1" s="1"/>
  <c r="J34" i="6" l="1"/>
  <c r="H15" i="9" l="1"/>
</calcChain>
</file>

<file path=xl/sharedStrings.xml><?xml version="1.0" encoding="utf-8"?>
<sst xmlns="http://schemas.openxmlformats.org/spreadsheetml/2006/main" count="580" uniqueCount="329">
  <si>
    <t>REQUERIMIENTO</t>
  </si>
  <si>
    <t>Empresa No. 1</t>
  </si>
  <si>
    <t>NYL  ELECTRONICA S.A.</t>
  </si>
  <si>
    <t>Empresa No. 2</t>
  </si>
  <si>
    <t>Descripción</t>
  </si>
  <si>
    <t>Observaciones</t>
  </si>
  <si>
    <t>Valor experiencia SMMLV</t>
  </si>
  <si>
    <t>Verf</t>
  </si>
  <si>
    <t>Folio</t>
  </si>
  <si>
    <t>Descripción</t>
  </si>
  <si>
    <t>Observaciones</t>
  </si>
  <si>
    <t>Valor experiencia SMMLV</t>
  </si>
  <si>
    <t>Verf</t>
  </si>
  <si>
    <t>Folio</t>
  </si>
  <si>
    <t>Experiencia No. 1</t>
  </si>
  <si>
    <t>Experiencia No. 1</t>
  </si>
  <si>
    <t>Contratante</t>
  </si>
  <si>
    <t>Contratante</t>
  </si>
  <si>
    <t>Contratista</t>
  </si>
  <si>
    <t>Contratista</t>
  </si>
  <si>
    <t>Objeto del contrato</t>
  </si>
  <si>
    <t>Objeto del contrato</t>
  </si>
  <si>
    <t>Valor del contrato (Pesos)</t>
  </si>
  <si>
    <t>Valor del contrato (Pesos)</t>
  </si>
  <si>
    <t>Valor del contrato (SMMLV)</t>
  </si>
  <si>
    <t>Valor del contrato (SMMLV)</t>
  </si>
  <si>
    <t>Fecha de Inicio</t>
  </si>
  <si>
    <t>Fecha de Inicio</t>
  </si>
  <si>
    <t>Quien certifica</t>
  </si>
  <si>
    <t>Quien certifica</t>
  </si>
  <si>
    <t>Experiencia No. 2</t>
  </si>
  <si>
    <t>Experiencia No. 2</t>
  </si>
  <si>
    <t>Contratante</t>
  </si>
  <si>
    <t>Contratante</t>
  </si>
  <si>
    <t>Contratista</t>
  </si>
  <si>
    <t>Contratista</t>
  </si>
  <si>
    <t>Objeto del contrato</t>
  </si>
  <si>
    <t>Objeto del contrato</t>
  </si>
  <si>
    <t>Participacion (%) (Si Aplica)</t>
  </si>
  <si>
    <t>Participacion (%) (Si Aplica)</t>
  </si>
  <si>
    <t>Valor del contrato (Pesos)</t>
  </si>
  <si>
    <t>Valor del contrato (Pesos)</t>
  </si>
  <si>
    <t>Valor del contrato (SMMLV)</t>
  </si>
  <si>
    <t>Valor del contrato (SMMLV)</t>
  </si>
  <si>
    <t>Fecha de Inicio</t>
  </si>
  <si>
    <t>Fecha de Inicio</t>
  </si>
  <si>
    <t>Fecha de finalizacion</t>
  </si>
  <si>
    <t>Fecha de finalizacion</t>
  </si>
  <si>
    <t>Quien certifica</t>
  </si>
  <si>
    <t>Quien certifica</t>
  </si>
  <si>
    <t>Experiencia No. 3</t>
  </si>
  <si>
    <t>Experiencia No. 3</t>
  </si>
  <si>
    <t>Contratante</t>
  </si>
  <si>
    <t>Contratante</t>
  </si>
  <si>
    <t>Contratista</t>
  </si>
  <si>
    <t>Contratista</t>
  </si>
  <si>
    <t>Objeto del contrato</t>
  </si>
  <si>
    <t>Objeto del contrato</t>
  </si>
  <si>
    <t>Participacion (%) (Si Aplica)</t>
  </si>
  <si>
    <t>Participacion (%) (Si Aplica)</t>
  </si>
  <si>
    <t>Valor del contrato (Pesos)</t>
  </si>
  <si>
    <t>Valor del contrato (Pesos)</t>
  </si>
  <si>
    <t>Valor del contrato (SMMLV)</t>
  </si>
  <si>
    <t>Valor del contrato (SMMLV)</t>
  </si>
  <si>
    <t>Fecha de Inicio</t>
  </si>
  <si>
    <t>Fecha de Inicio</t>
  </si>
  <si>
    <t>Fecha de finalizacion</t>
  </si>
  <si>
    <t>Fecha de finalizacion</t>
  </si>
  <si>
    <t>Quien certifica</t>
  </si>
  <si>
    <t>Quien certifica</t>
  </si>
  <si>
    <t>Experiencia No. 4</t>
  </si>
  <si>
    <t>Experiencia No. 4</t>
  </si>
  <si>
    <t>Contratante</t>
  </si>
  <si>
    <t>Contratante</t>
  </si>
  <si>
    <t>Contratista</t>
  </si>
  <si>
    <t>Contratista</t>
  </si>
  <si>
    <t>Objeto del contrato</t>
  </si>
  <si>
    <t>Objeto del contrato</t>
  </si>
  <si>
    <t>Participacion (%) (Si Aplica)</t>
  </si>
  <si>
    <t>Participacion (%) (Si Aplica)</t>
  </si>
  <si>
    <t>Valor del contrato (Pesos)</t>
  </si>
  <si>
    <t>Valor del contrato (Pesos)</t>
  </si>
  <si>
    <t>Valor del contrato (SMMLV)</t>
  </si>
  <si>
    <t>Valor del contrato (SMMLV)</t>
  </si>
  <si>
    <t>Fecha de Inicio</t>
  </si>
  <si>
    <t>Fecha de Inicio</t>
  </si>
  <si>
    <t>Fecha de finalizacion</t>
  </si>
  <si>
    <t>Fecha de finalizacion</t>
  </si>
  <si>
    <t>Quien certifica</t>
  </si>
  <si>
    <t>Quien certifica</t>
  </si>
  <si>
    <t>TOTAL EXPERIENCIA (SMMLV)</t>
  </si>
  <si>
    <t>TOTAL EXPERIENCIA (SMMLV)</t>
  </si>
  <si>
    <t>VERIFICACION TOTAL</t>
  </si>
  <si>
    <t>VERIFICACION TOTAL</t>
  </si>
  <si>
    <t>Empresa No.1</t>
  </si>
  <si>
    <t>Empresa No.2</t>
  </si>
  <si>
    <t>Cumple</t>
  </si>
  <si>
    <t>REQUERIMIENTO</t>
  </si>
  <si>
    <t>Observaciones</t>
  </si>
  <si>
    <t>Verf</t>
  </si>
  <si>
    <t>Folio</t>
  </si>
  <si>
    <t>4. ALMACENAMIENTO LOCAL (Nearline)</t>
  </si>
  <si>
    <t>VERIFICACION TOTAL</t>
  </si>
  <si>
    <t>FACTOR</t>
  </si>
  <si>
    <t>DESCRIPCIÓN</t>
  </si>
  <si>
    <t>PUNTAJE MÁXIMO</t>
  </si>
  <si>
    <t>CRITERIO</t>
  </si>
  <si>
    <t>PUNTAJE</t>
  </si>
  <si>
    <t>Empresa No.1</t>
  </si>
  <si>
    <t>NYL ELECTRÓNICA</t>
  </si>
  <si>
    <t>Observaciones</t>
  </si>
  <si>
    <t>Puntaje otorgado</t>
  </si>
  <si>
    <t>Folio</t>
  </si>
  <si>
    <t>Observaciones</t>
  </si>
  <si>
    <t>Puntaje otorgado</t>
  </si>
  <si>
    <t>Folio</t>
  </si>
  <si>
    <t>HASTA 100</t>
  </si>
  <si>
    <t>Nivel de Soporte</t>
  </si>
  <si>
    <t>Se valorara el proponente que incluya solución de almacenamiento Local de consulta Frecuente de mayor capacidad a la mínima requerida.</t>
  </si>
  <si>
    <t>TOTAL PUNTOS</t>
  </si>
  <si>
    <t>TOTAL PUNTOS</t>
  </si>
  <si>
    <t>DESCRIPCIÓN</t>
  </si>
  <si>
    <t>PUNTAJE</t>
  </si>
  <si>
    <t>Empresa No.1</t>
  </si>
  <si>
    <t>NYL</t>
  </si>
  <si>
    <t>APOYO A LA INDUSTRIA NACIONAL
 BIENES hasta (50 Puntos)</t>
  </si>
  <si>
    <t>Observaciones</t>
  </si>
  <si>
    <t>Puntaje otorgado</t>
  </si>
  <si>
    <t>Folio</t>
  </si>
  <si>
    <t>Observaciones</t>
  </si>
  <si>
    <t>Puntaje otorgado</t>
  </si>
  <si>
    <t>Folio</t>
  </si>
  <si>
    <t>En caso de que el proponente ofrezca bienes de origen nacional, y/o bienes y servicios de origen extranjero que tengan tratamiento de nacionales.</t>
  </si>
  <si>
    <t>50 puntos</t>
  </si>
  <si>
    <t>En caso de que el proponente ofrezca bienes de origen nacional (nacional o extranjero con trato nacional) y extranjero, sin trato nacional.</t>
  </si>
  <si>
    <t>25 puntos</t>
  </si>
  <si>
    <t>En caso de que el proponente ofrezca bienes de origen extranjero, sin trato nacional.</t>
  </si>
  <si>
    <t>0 Puntos</t>
  </si>
  <si>
    <t>APOYO A LA INDUSTRIA NACIONAL
 SERVICIOS hasta (50 Puntos)</t>
  </si>
  <si>
    <t>En caso de que el proponente ofrezca servicios de origen nacional, y/o servicios de origen extranjero que tengan tratamiento de nacionales.</t>
  </si>
  <si>
    <t>50 Puntos</t>
  </si>
  <si>
    <t>X</t>
  </si>
  <si>
    <t>En caso de que el proponente ofrezca servicios de origen nacional (nacional o extranjero con trato nacional) y extranjero, sin trato nacional.</t>
  </si>
  <si>
    <t>25 Puntos</t>
  </si>
  <si>
    <t>En caso de que el proponente ofrezca servicios de origen extranjero, sin trato nacional.</t>
  </si>
  <si>
    <t>0 Puntos</t>
  </si>
  <si>
    <t>TOTAL PUNTOS</t>
  </si>
  <si>
    <t>TOTAL PUNTOS</t>
  </si>
  <si>
    <t>Información Presentada</t>
  </si>
  <si>
    <t>Participación (%) (Si Aplica)</t>
  </si>
  <si>
    <t>Fecha de finalización</t>
  </si>
  <si>
    <t>Característica Ofertada</t>
  </si>
  <si>
    <t xml:space="preserve">COMPAÑÍA COMERCIAL CURACAO DE COLOMBIA S.A. </t>
  </si>
  <si>
    <t>TELCAFE LTDA</t>
  </si>
  <si>
    <t>CARACOL TV</t>
  </si>
  <si>
    <t>DEPARTAMENTO ADMINISTRATIVO DE LA PRESIDENCIA DE LA REPUBLICA</t>
  </si>
  <si>
    <t>CANAL TRO</t>
  </si>
  <si>
    <t>CMI TELEVISIÓN</t>
  </si>
  <si>
    <t>TELESET SAS.</t>
  </si>
  <si>
    <t>COMPAÑÍA COMERCIAL CURACAO DE COLOMBIA S.A.</t>
  </si>
  <si>
    <t>1.1.   Tipo de Almacenamiento</t>
  </si>
  <si>
    <t>Tape Library</t>
  </si>
  <si>
    <t>1.2.   Conexiones de almacenamiento</t>
  </si>
  <si>
    <t xml:space="preserve">Fibre channel a 4/8 ó 4/8/14Gbps, dual port con transceivers incluidos </t>
  </si>
  <si>
    <t xml:space="preserve">1.3.   Sistema de Interconexión </t>
  </si>
  <si>
    <t>Switch (FC) Fibre Channel 48 puertos a 4/8/14Gbps, con transceivers incluidos (con soporte a 4/8/14Gbps)</t>
  </si>
  <si>
    <t>1.4.   Fuente de poder</t>
  </si>
  <si>
    <t>Dual redundante</t>
  </si>
  <si>
    <t>1.5.   Tipo de Tape</t>
  </si>
  <si>
    <t>LTO-6 de 2.5TB sin compresión</t>
  </si>
  <si>
    <t>1.6.   Numero de Drives</t>
  </si>
  <si>
    <t>Capacidad minima hasta 24 Drives LTO06</t>
  </si>
  <si>
    <t>1.7.   Numero de Slots</t>
  </si>
  <si>
    <t>1.8.   Robótica</t>
  </si>
  <si>
    <t>Robot Dual</t>
  </si>
  <si>
    <t>Periodo de Garantía y soporte adicional</t>
  </si>
  <si>
    <t xml:space="preserve">Se valorara el proponente que oferte un periodo de  garantía superior al mínimo requerido
</t>
  </si>
  <si>
    <t xml:space="preserve">Se valorara el proponente que oferte un periodo soporte superior al mínimo requerido
</t>
  </si>
  <si>
    <t>HASTA 200</t>
  </si>
  <si>
    <t>Capacidad de Almacenamiento</t>
  </si>
  <si>
    <t>HASTA 300</t>
  </si>
  <si>
    <t>No aplica</t>
  </si>
  <si>
    <t>Se verifica que el oferente es el contratista de primer orden.</t>
  </si>
  <si>
    <t xml:space="preserve">A. Experiencia probable 
El proponente deberá acreditar la experiencia con MÁXIMO CUATRO (4) CERTIFICACIONES de contratos ejecutados, terminados al 100% y recibidos a satisfacción, con entidades públicas o privadas, cuyo objeto sea la implementación de sistemas de almacenamiento de información digital.
Dicha experiencia deberá acreditarse en contratos realizados desde del 1 de Febrero de 2009 y hasta la fecha de cierre del presente proceso y la sumatoria de las certificaciones deberá ser por un valor mínimo del cincuenta por ciento (50%) del valor total del presupuesto del presente proceso.
El documento con que acredite la experiencia debe contar con la siguiente información:
• Entidad que certifica / Empresa contratante 
• Contratista, aclarando si es un oferente individual o en forma asociativa
• Objeto del contrato 
• Valor del contrato (RTVC efectuará la conversión del valor certificado a SMMLV a la fecha de terminación del mismo), % de participación del proponente (en caso de haber ejecutado el contrato mediante Unión Temporal o Consorcio)
• Fecha de Inicio y Terminación (día/mes/año)
• Nombre y firma de quien expide la certificación </t>
  </si>
  <si>
    <t>83-85</t>
  </si>
  <si>
    <t>Pendiente por revisar valor discriminado del sistema de almacenamiento con base en la respuesta del requerimiento</t>
  </si>
  <si>
    <t>Carolina Ocampo Rios, Coordinadora área técnica</t>
  </si>
  <si>
    <t>Liquidado con salario mínimo de 2012</t>
  </si>
  <si>
    <t>La experiencia se encuentra dentro del periodo solicitado.</t>
  </si>
  <si>
    <t>Sin observaciones</t>
  </si>
  <si>
    <t>El contratista suministrará, instalará, integrará y pondrá en funcionamiento un sistema de archivo digital - videoteca, para la ampliación del sistema de flujo de emisión y producción del canal.</t>
  </si>
  <si>
    <t>El contratista suministrará, instalará, integrará y pondrá en funcionamiento el sistema de conservación de archivo audiovisual de Telecafé - Fase I, con las características técnicas descritas en el objeto del contrato.</t>
  </si>
  <si>
    <t>La certificación allegada, no está relacionada con el requerimiento de experiencia "implementación de sistemaas de almacenamiento de información digital", toda vez que el objeto claramente describe un sistema de conservación de archivo audiovisual que no detalla sistema de almacenamiento alguno.</t>
  </si>
  <si>
    <t>N.A.</t>
  </si>
  <si>
    <t>Se liquida con salario mínimo de 2013</t>
  </si>
  <si>
    <t>Alvaro Ramirez Cubides, asistente técnico del área técnica</t>
  </si>
  <si>
    <t>No cumple</t>
  </si>
  <si>
    <t>CARACOL TV S.A.</t>
  </si>
  <si>
    <t>3U CONTENTSTORE WITH 16x4tb DRIVES (64TB QAW), EXPANSION DE ALMACENAMIENTO PARA MEDIA GRID - HARMONIC- CSJ-3160-64TB</t>
  </si>
  <si>
    <t>Se liquida a la TRM del 12 de Agosto de 2014, a $1881,62 por dólar</t>
  </si>
  <si>
    <t>Luis Elias Llano Alzate, Director de compras</t>
  </si>
  <si>
    <t>De acuerdo al objeto del contrato, se verifica que el equipo suministrado al contratante no es:
http://www.harmonicinc.com/product/spectrum-mediadeck7000
Spectrum MediaDeck™ 7000 delivers the broadcast quality and mission-critical reliability of the industry-leading Spectrum media server in a convenient and cost-effective package. The integrated system packs up to four video channels, Gigabit Ethernet connectivity and 3+1 RAID storage into a compact 1-RU chassis. With MediaDeck 7000, even the smallest broadcast and video-production operations can implement robust server-based ingest and playout operations — or sophisticated file-based workflows — for a broad range of video formats. Leveraging the proven Spectrum architecture, MediaDeck 7000 is immediately deployable with over a hundred third-party automation and production applications - See more at: http://www.harmonicinc.com/product/spectrum-mediadeck7000#sthash.5RA2SMnc.dpuf</t>
  </si>
  <si>
    <t>SERVIDOR DE VIDEO - HARMONIC MEDIA DECK 7000</t>
  </si>
  <si>
    <t>Se liquida a la TRM del 6 de Junio de 2013: $1899,03</t>
  </si>
  <si>
    <t>Contratar la adquisición, instalación, conexión y puesta en funcionamiento, incluidos los muebles técnicos y materiales de implementación, de los equipos de grabación, edición, producción,distridución, archivo y consulta para la actualización del centro de producción de medios audiovisuales de la Entidad, de conformidad con el anexo técnico del presente contrato.</t>
  </si>
  <si>
    <t>Se verifica que la experiencia está relacionada con un sistema de almacenamiento de información</t>
  </si>
  <si>
    <t>EL CONTRATISTA entregará a TRO LTDA, los equipos para la automatización e ingesta para la conservación del archivo audiovisual del canal TRO en Floridablanca, según la oferta presentada acorde con las especificaciones técnicas y que forman parte integral del presente contrato, relacionados a continuación:</t>
  </si>
  <si>
    <t>El objeto se encuentra relacionado con el requerimiento toda vez que el contrato especifica un sistema de almacenamiento en discos y librería robotizada para archivo.</t>
  </si>
  <si>
    <t>Se liquida con salario mínimo de 2014</t>
  </si>
  <si>
    <t>Claudia Cárdenas V., Gerente de producción y administrativa</t>
  </si>
  <si>
    <t>William Castellanos, Director área técnica</t>
  </si>
  <si>
    <t>Adriana Martinez Sanchez, Jefe área de Contratos</t>
  </si>
  <si>
    <t>Durante el presente año la COMPAÑÍA COMERCIAL CURACAO DE COLOMBIA S.A. Suministró la implementación del sistema de almacenamiento de información digital en disco óptico marca Sony y ref. ODA.</t>
  </si>
  <si>
    <t>Durante el presente año la Compañía Comercial Curacao suministró la implementación del sistema de almacenamiento de información digital en disco óptico de marca Sony y referencia ODA.</t>
  </si>
  <si>
    <t>El objeto se encuentra relacionado con el requerimiento toda vez que el contrato especifica un sistema de almacenamiento digital en discos ópticos</t>
  </si>
  <si>
    <t>Andrea Katime O., Gerente administrativa</t>
  </si>
  <si>
    <t>180 - 187</t>
  </si>
  <si>
    <t>Oracle storage Tek. SL3000</t>
  </si>
  <si>
    <t>Sistema de almacenamiento tipo librería LTO.</t>
  </si>
  <si>
    <t>93 , 95</t>
  </si>
  <si>
    <t>Se verifica conexiones de 8 Gb para los drives  y el Robotics interface.</t>
  </si>
  <si>
    <t>Oracle storage Tek. SL3000.</t>
  </si>
  <si>
    <t>Brocade 6510</t>
  </si>
  <si>
    <t>Se verifica que el equipo ofertado permite hasta 48 puertos con velocidades de 2/4/8/16 Gbps</t>
  </si>
  <si>
    <t>Se verifica la característica Power redundancy: Standard N+1 for DC power supplies; optional 2N for AC power source; optional 2N+1 for AC and 
DC redundancy</t>
  </si>
  <si>
    <t>Oracle (IBM)</t>
  </si>
  <si>
    <t>El drive ofertado con la libería soporta LTO 5 y LTO 6</t>
  </si>
  <si>
    <t>95-96</t>
  </si>
  <si>
    <t>Se verifica que el equipo ofertado soporta hasta 56 drives</t>
  </si>
  <si>
    <t>Oracle Storage Tek SL3000</t>
  </si>
  <si>
    <t>Soporta desde 200 hasta 5925</t>
  </si>
  <si>
    <t>SL3000 se incluye una librería con 1000 slots activos. Se incluyen 1000 tapes LTO 6 y 40 Cleaning tapes certificados por Oracle</t>
  </si>
  <si>
    <t>SL3000 se incluye robot dual</t>
  </si>
  <si>
    <t xml:space="preserve">Library HW availability 0.99992 (with 2N power, redundant electronics, redundant robotics, and AEM)
</t>
  </si>
  <si>
    <t>1.9 Escalabilidad</t>
  </si>
  <si>
    <t>Almacenamiento hasta 25 PB sin compresión como mínimo</t>
  </si>
  <si>
    <t>1.10 Seguridad de la información</t>
  </si>
  <si>
    <t>Con función de encriptación incluida</t>
  </si>
  <si>
    <t>1.11 Monitoreo interno</t>
  </si>
  <si>
    <t>Cámara interna</t>
  </si>
  <si>
    <t>1.12 Función de particionamiento</t>
  </si>
  <si>
    <t>Incluida</t>
  </si>
  <si>
    <t>Oracle Tek SL3000. La librería permite escalar hasta cincuenta (50) PB sin compresión</t>
  </si>
  <si>
    <t>92-94</t>
  </si>
  <si>
    <t xml:space="preserve">Se verifica la característica: Oracle’s StorageTek SL3000 modular library system offers an innovative, eco-efficient 
approach to midrange storage with scalability up to 50 PB uncompressed to accommodate 
growth. </t>
  </si>
  <si>
    <t>Oracle key manager. Se incluye tape drives habilitados para encriptación. Así mismo el  "appliance" para control de la llave de encriptación para trabajar la funcionalidad.</t>
  </si>
  <si>
    <t>Se verifica la función Oracle key manager 3, simple, secure, scalable encryption key management.</t>
  </si>
  <si>
    <t>Se incluye cámara interna para monitoreo</t>
  </si>
  <si>
    <t>93-94</t>
  </si>
  <si>
    <t>Digital vision system Unique digital vision camera system</t>
  </si>
  <si>
    <t>Se incluye el licenciamiento para particionamiento de la librería SL3000</t>
  </si>
  <si>
    <t>Se verifica la funcion: Simplify storage management with the industry’s most flexible solution for partitioning, sharing, and managing</t>
  </si>
  <si>
    <t>Dos (2) años de Garantía y soporte Adicional (Total de 36 meses)</t>
  </si>
  <si>
    <t>Un (1) año de Garantía y soporte Adicional (Total de 24 meses)</t>
  </si>
  <si>
    <t>125 Puntos</t>
  </si>
  <si>
    <t>200 Puntos</t>
  </si>
  <si>
    <t>Soporte 5x8</t>
  </si>
  <si>
    <t>Soporte 5x16</t>
  </si>
  <si>
    <t>Soporte 7x24</t>
  </si>
  <si>
    <t>100 Puntos</t>
  </si>
  <si>
    <t>75 Puntos</t>
  </si>
  <si>
    <t>Sin garantía y soporte adicional (Total de 12 meses)</t>
  </si>
  <si>
    <t>Tres (3) años de Garantía y soporte Adicional (Total de 48 meses)</t>
  </si>
  <si>
    <t>Sin almacenamiento Adicional:
900 Slots
10 Drives
900 Tapes
20 Cleaning Tapes</t>
  </si>
  <si>
    <t>Almacenamiento Adicional 50 slots:
950 Slots
10 Drives
950 Tapes
30 Cleaning Tapes</t>
  </si>
  <si>
    <t>Almacenamiento Adicional 100 slots y 1 drive:
1000 Slots
11 Drives
1000 Tapes
40 Cleaning Tapes</t>
  </si>
  <si>
    <t>Almacenamiento Adicional 200 slots y 2 drive:
1100 Slots
12 Drives
1100 Tapes
50 Cleaning Tapes</t>
  </si>
  <si>
    <t>Almacenamiento Adicional 400 slots y 4 drive:
1300 Slots
14 Drives
1300 Tapes
70 Cleaning Tapes</t>
  </si>
  <si>
    <t>300 Puntos</t>
  </si>
  <si>
    <t>El equipo ofertado corresponde a una Tape Library</t>
  </si>
  <si>
    <t>Conexión cumple con lo minimo requerido</t>
  </si>
  <si>
    <t>switch Fibre Channel de 48 puertos a 2/4/8/16 Gbps</t>
  </si>
  <si>
    <t>Cuenta con fuente de poder redundante y entrada de AC dual</t>
  </si>
  <si>
    <t>Cuemple con el Requerimiento minimo</t>
  </si>
  <si>
    <t>soporta hasta 120 drives para LTO</t>
  </si>
  <si>
    <t>Spectralogic - TFinity</t>
  </si>
  <si>
    <t>Spectralogic - TFinity - 4 &amp; 8 Gb Fibre Channel</t>
  </si>
  <si>
    <t xml:space="preserve">Spectralogic - TFinity - Dual AC input power &amp; n+1 hot-swap DC power supplies </t>
  </si>
  <si>
    <t>Spectralogic - TFinity - Tape Drives Supported LTO5, LTO6, TS1140, TS1150</t>
  </si>
  <si>
    <t>Spectralogic - TFinity - Max Drives 120</t>
  </si>
  <si>
    <t>Spectralogic -TFinity</t>
  </si>
  <si>
    <t xml:space="preserve">Soporta en su configuracion base hasta 920 slots , encontrado en : http://www.spectralogic.com/index.cfm?fuseaction=products.displayContent&amp;CatID=2182  </t>
  </si>
  <si>
    <t>Web</t>
  </si>
  <si>
    <t>Spectralogic -Tfinity - Multiple Robotics</t>
  </si>
  <si>
    <t>Permite mas de un robot</t>
  </si>
  <si>
    <t>Soporta hasta 125PB nativo sin compresion</t>
  </si>
  <si>
    <t>Spectralogic -Tfinity - Bluescale AES256 Encryption</t>
  </si>
  <si>
    <t>Soporta encripcion de datos</t>
  </si>
  <si>
    <t>Spectralogic -Tfinity - Bluescale Vision</t>
  </si>
  <si>
    <t>Spectralogic - Tfinity - 125PB</t>
  </si>
  <si>
    <t>Camara interna</t>
  </si>
  <si>
    <t>Spectralogic - Tfinity - Max SLS Partition :16</t>
  </si>
  <si>
    <t>Permite hasta 16 particiones</t>
  </si>
  <si>
    <t>191, 121</t>
  </si>
  <si>
    <t>191, 122</t>
  </si>
  <si>
    <t>192, 123</t>
  </si>
  <si>
    <t>169 - 173</t>
  </si>
  <si>
    <t>Característica técnica Mínima requerida</t>
  </si>
  <si>
    <t>Compatibilidad para software</t>
  </si>
  <si>
    <t xml:space="preserve">Compatibilidad sistemas operativos </t>
  </si>
  <si>
    <t xml:space="preserve">Microsoft Windows Server 2008 y 2012 </t>
  </si>
  <si>
    <t>Linux CentOS, RedHat, Ubuntu</t>
  </si>
  <si>
    <t>Mac OS X 10.7 o superior</t>
  </si>
  <si>
    <t>Compatibilidad software de archivo</t>
  </si>
  <si>
    <t>Front Porch Digital-Diva Archive</t>
  </si>
  <si>
    <t>Evolphin Zoom Archiving</t>
  </si>
  <si>
    <t>Compatibilidad sistema código de barras</t>
  </si>
  <si>
    <t>Code 39 Full ASCII</t>
  </si>
  <si>
    <t xml:space="preserve">Requerimientos de conexión </t>
  </si>
  <si>
    <t>Cableado de fibra óptica</t>
  </si>
  <si>
    <t>Fibra óptica tipo multimodo OM3</t>
  </si>
  <si>
    <t xml:space="preserve">Tipo de conectores  para fibra óptica </t>
  </si>
  <si>
    <t>LC-LC dúplex con transceiver incluidos punto a punto</t>
  </si>
  <si>
    <t xml:space="preserve">Cableado UTP para gestión </t>
  </si>
  <si>
    <t>Cable UTP CAT 6A, con conectores RJ45 CAT 6A</t>
  </si>
  <si>
    <t>Ubicación de Instalación</t>
  </si>
  <si>
    <t xml:space="preserve">Ubicación </t>
  </si>
  <si>
    <r>
      <t xml:space="preserve">El contratista deberá instalar la librería dentro del cuarto de equipos de RTVC, especificado en los diagramas </t>
    </r>
    <r>
      <rPr>
        <i/>
        <sz val="9"/>
        <rFont val="Arial Narrow"/>
        <family val="2"/>
      </rPr>
      <t xml:space="preserve">“Planos distribución Rack´s de Equipos” y “Planos Escalerilla Porta Cable”, </t>
    </r>
    <r>
      <rPr>
        <sz val="9"/>
        <rFont val="Arial Narrow"/>
        <family val="2"/>
      </rPr>
      <t>y la ubicación precisa será acordada al momento de la instalación junto con RTVC.</t>
    </r>
  </si>
  <si>
    <t xml:space="preserve">Descripción </t>
  </si>
  <si>
    <t>Energía</t>
  </si>
  <si>
    <t xml:space="preserve">Se cuenta con dos circuitos de 220VAC a 30A con Soporte UPS </t>
  </si>
  <si>
    <t>Tipo de Conector NEMA L-6-30 (TwistLock)</t>
  </si>
  <si>
    <t>Bandejas Porta Cable</t>
  </si>
  <si>
    <t>Se cuenta con Escalerilla Porta cable de 29cm de Ancho doble (Una para cableado de Datos y una  para Cable Eléctrico)</t>
  </si>
  <si>
    <t>Ver Plano de Escalerilla</t>
  </si>
  <si>
    <t>Planos distribución Rack´s de Equipos (información de Referencia)</t>
  </si>
  <si>
    <t>Elemento en Anexo Técnico sin modificación</t>
  </si>
  <si>
    <t>Ninguna</t>
  </si>
  <si>
    <t>Se recibe respuesta a observación por parte del proponente, y se aceptan los siguientes equipos dentro de la solución: Servidor PC Archive, Bastidores para alojamiento de discos, Licencias VSN y Librería archivo digital, por valor total de $149.468.296.
En revisión durante el periodo de traslado se encuentra que el documento de los valores discriminados no fueron emitidos por la entidad contratante, motivo por el cual no se puede determinar el valor de la experiencia.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</si>
</sst>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_-&quot;$&quot;* #,##0.00_-;\-&quot;$&quot;* #,##0.00_-;_-&quot;$&quot;* &quot;-&quot;??_-;_-@_-"/>
    <numFmt numFmtId="165" formatCode="_-* #,##0_-;\-* #,##0_-;_-* &quot;-&quot;??_-;_-@"/>
    <numFmt numFmtId="166" formatCode="_-&quot;$&quot;* #,##0.00_-;\-&quot;$&quot;* #,##0.00_-;_-&quot;$&quot;* &quot;-&quot;??_-;_-@"/>
    <numFmt numFmtId="167" formatCode="_-[$$-240A]* #,##0.00_-;\-[$$-240A]* #,##0.00_-;_-[$$-240A]* &quot;-&quot;??_-;_-@_-"/>
    <numFmt numFmtId="168" formatCode="#,##0.00_ ;\-#,##0.00\ "/>
    <numFmt numFmtId="169" formatCode="_-* #,##0.00_-;\-* #,##0.00_-;_-* &quot;-&quot;??_-;_-@"/>
  </numFmts>
  <fonts count="81" x14ac:knownFonts="1">
    <font>
      <sz val="10"/>
      <name val="Arial"/>
    </font>
    <font>
      <b/>
      <sz val="11"/>
      <color rgb="FFFFFFFF"/>
      <name val="Arial narrow"/>
    </font>
    <font>
      <b/>
      <sz val="11"/>
      <color rgb="FFFFFFFF"/>
      <name val="Arial narrow"/>
    </font>
    <font>
      <b/>
      <sz val="11"/>
      <color rgb="FFFFFFFF"/>
      <name val="Arial narrow"/>
    </font>
    <font>
      <b/>
      <sz val="11"/>
      <color rgb="FFFFFFFF"/>
      <name val="Arial narrow"/>
    </font>
    <font>
      <b/>
      <sz val="11"/>
      <color rgb="FFFFFFFF"/>
      <name val="Arial narrow"/>
    </font>
    <font>
      <sz val="10"/>
      <color rgb="FF000000"/>
      <name val="Arial narrow"/>
    </font>
    <font>
      <b/>
      <sz val="12"/>
      <color rgb="FF000000"/>
      <name val="Arial narrow"/>
    </font>
    <font>
      <b/>
      <sz val="9"/>
      <name val="Arial narrow"/>
    </font>
    <font>
      <sz val="9"/>
      <color rgb="FF000000"/>
      <name val="Arial narrow"/>
    </font>
    <font>
      <sz val="9"/>
      <name val="Arial narrow"/>
    </font>
    <font>
      <sz val="9"/>
      <color rgb="FF000000"/>
      <name val="Arial narrow"/>
    </font>
    <font>
      <sz val="9"/>
      <color rgb="FF000000"/>
      <name val="Arial narrow"/>
    </font>
    <font>
      <sz val="9"/>
      <color rgb="FF000000"/>
      <name val="Arial narrow"/>
    </font>
    <font>
      <b/>
      <sz val="9"/>
      <name val="Arial narrow"/>
    </font>
    <font>
      <sz val="9"/>
      <color rgb="FF000000"/>
      <name val="Arial narrow"/>
    </font>
    <font>
      <sz val="9"/>
      <name val="Arial narrow"/>
    </font>
    <font>
      <sz val="9"/>
      <color rgb="FF000000"/>
      <name val="Arial narrow"/>
    </font>
    <font>
      <sz val="9"/>
      <color rgb="FF000000"/>
      <name val="Arial narrow"/>
    </font>
    <font>
      <sz val="9"/>
      <name val="Arial narrow"/>
    </font>
    <font>
      <sz val="9"/>
      <name val="Arial narrow"/>
    </font>
    <font>
      <sz val="9"/>
      <name val="Arial narrow"/>
    </font>
    <font>
      <sz val="9"/>
      <name val="Arial narrow"/>
    </font>
    <font>
      <b/>
      <sz val="9"/>
      <name val="Arial narrow"/>
    </font>
    <font>
      <b/>
      <sz val="9"/>
      <name val="Arial narrow"/>
    </font>
    <font>
      <sz val="10"/>
      <name val="Arial narrow"/>
    </font>
    <font>
      <b/>
      <i/>
      <u/>
      <sz val="16"/>
      <color rgb="FFFFFFFF"/>
      <name val="Arial narrow"/>
    </font>
    <font>
      <i/>
      <u/>
      <sz val="14"/>
      <color rgb="FFFFFFFF"/>
      <name val="Arial narrow"/>
    </font>
    <font>
      <b/>
      <i/>
      <u/>
      <sz val="16"/>
      <color rgb="FFFFFFFF"/>
      <name val="Arial narrow"/>
    </font>
    <font>
      <u/>
      <sz val="14"/>
      <color rgb="FFFFFFFF"/>
      <name val="Arial narrow"/>
    </font>
    <font>
      <b/>
      <sz val="9"/>
      <color rgb="FFFFFFFF"/>
      <name val="Arial narrow"/>
    </font>
    <font>
      <sz val="9"/>
      <name val="Arial narrow"/>
    </font>
    <font>
      <b/>
      <sz val="9"/>
      <color rgb="FFFFFFFF"/>
      <name val="Arial narrow"/>
    </font>
    <font>
      <b/>
      <i/>
      <u/>
      <sz val="14"/>
      <color rgb="FFFFFFFF"/>
      <name val="Arial narrow"/>
    </font>
    <font>
      <b/>
      <sz val="9"/>
      <color rgb="FFFFFFFF"/>
      <name val="Arial narrow"/>
    </font>
    <font>
      <b/>
      <sz val="9"/>
      <color rgb="FFFFFFFF"/>
      <name val="Arial narrow"/>
    </font>
    <font>
      <b/>
      <sz val="9"/>
      <color rgb="FFFFFFFF"/>
      <name val="Arial narrow"/>
    </font>
    <font>
      <b/>
      <sz val="9"/>
      <color rgb="FFFFFFFF"/>
      <name val="Arial narrow"/>
    </font>
    <font>
      <b/>
      <sz val="9"/>
      <color rgb="FFFFFFFF"/>
      <name val="Arial narrow"/>
    </font>
    <font>
      <sz val="8"/>
      <name val="Arial narrow"/>
    </font>
    <font>
      <sz val="9"/>
      <name val="Arial narrow"/>
    </font>
    <font>
      <sz val="9"/>
      <name val="Arial narrow"/>
    </font>
    <font>
      <sz val="9"/>
      <name val="Arial narrow"/>
    </font>
    <font>
      <sz val="9"/>
      <name val="Arial narrow"/>
    </font>
    <font>
      <i/>
      <u/>
      <sz val="14"/>
      <color rgb="FFFFFFFF"/>
      <name val="Arial narrow"/>
    </font>
    <font>
      <b/>
      <sz val="9"/>
      <color rgb="FFFFFFFF"/>
      <name val="Arial narrow"/>
    </font>
    <font>
      <b/>
      <sz val="10"/>
      <color rgb="FFFFFFFF"/>
      <name val="Arial narrow"/>
    </font>
    <font>
      <sz val="10"/>
      <name val="Arial"/>
    </font>
    <font>
      <b/>
      <sz val="10"/>
      <color rgb="FFFFFFFF"/>
      <name val="Arial narrow"/>
    </font>
    <font>
      <sz val="8"/>
      <name val="Arial narrow"/>
    </font>
    <font>
      <b/>
      <i/>
      <u/>
      <sz val="14"/>
      <color rgb="FFFFFFFF"/>
      <name val="Arial narrow"/>
    </font>
    <font>
      <i/>
      <u/>
      <sz val="14"/>
      <color rgb="FFFFFFFF"/>
      <name val="Arial narrow"/>
    </font>
    <font>
      <b/>
      <sz val="9"/>
      <color rgb="FFFFFFFF"/>
      <name val="Arial narrow"/>
    </font>
    <font>
      <b/>
      <sz val="9"/>
      <color rgb="FFFFFFFF"/>
      <name val="Arial narrow"/>
    </font>
    <font>
      <b/>
      <sz val="9"/>
      <color rgb="FFFFFFFF"/>
      <name val="Arial narrow"/>
    </font>
    <font>
      <sz val="10"/>
      <name val="Arial narrow"/>
    </font>
    <font>
      <sz val="9"/>
      <name val="Arial narrow"/>
    </font>
    <font>
      <sz val="9"/>
      <name val="Arial narrow"/>
    </font>
    <font>
      <sz val="9"/>
      <name val="Arial narrow"/>
    </font>
    <font>
      <b/>
      <sz val="9"/>
      <color rgb="FFFFFFFF"/>
      <name val="Arial narrow"/>
    </font>
    <font>
      <b/>
      <sz val="9"/>
      <color rgb="FFFFFFFF"/>
      <name val="Arial narrow"/>
    </font>
    <font>
      <sz val="9"/>
      <name val="Arial narrow"/>
    </font>
    <font>
      <sz val="9"/>
      <name val="Arial narrow"/>
    </font>
    <font>
      <sz val="9"/>
      <name val="Arial narrow"/>
    </font>
    <font>
      <sz val="10"/>
      <name val="Arial narrow"/>
    </font>
    <font>
      <sz val="9"/>
      <name val="Arial narrow"/>
    </font>
    <font>
      <sz val="9"/>
      <name val="Arial narrow"/>
    </font>
    <font>
      <sz val="8"/>
      <name val="Arial narrow"/>
    </font>
    <font>
      <b/>
      <i/>
      <u/>
      <sz val="14"/>
      <color rgb="FFFFFFFF"/>
      <name val="Arial narrow"/>
    </font>
    <font>
      <i/>
      <u/>
      <sz val="14"/>
      <color rgb="FFFFFFFF"/>
      <name val="Arial narrow"/>
    </font>
    <font>
      <i/>
      <u/>
      <sz val="14"/>
      <color rgb="FFFFFFFF"/>
      <name val="Arial narrow"/>
    </font>
    <font>
      <b/>
      <sz val="9"/>
      <color rgb="FFFFFFFF"/>
      <name val="Arial Narrow"/>
      <family val="2"/>
    </font>
    <font>
      <sz val="10"/>
      <name val="Arial Narrow"/>
      <family val="2"/>
    </font>
    <font>
      <sz val="9"/>
      <name val="Arial Narrow"/>
      <family val="2"/>
    </font>
    <font>
      <sz val="9"/>
      <color rgb="FF000000"/>
      <name val="Arial Narrow"/>
      <family val="2"/>
    </font>
    <font>
      <b/>
      <sz val="11"/>
      <color rgb="FFFFFFFF"/>
      <name val="Arial Narrow"/>
      <family val="2"/>
    </font>
    <font>
      <b/>
      <sz val="10"/>
      <color rgb="FFFFFFFF"/>
      <name val="Arial Narrow"/>
      <family val="2"/>
    </font>
    <font>
      <sz val="8"/>
      <name val="Arial Narrow"/>
      <family val="2"/>
    </font>
    <font>
      <b/>
      <sz val="9"/>
      <name val="Arial Narrow"/>
      <family val="2"/>
    </font>
    <font>
      <sz val="9"/>
      <color rgb="FFFFFFFF"/>
      <name val="Arial Narrow"/>
      <family val="2"/>
    </font>
    <font>
      <i/>
      <sz val="9"/>
      <name val="Arial Narrow"/>
      <family val="2"/>
    </font>
  </fonts>
  <fills count="9">
    <fill>
      <patternFill patternType="none"/>
    </fill>
    <fill>
      <patternFill patternType="gray125"/>
    </fill>
    <fill>
      <patternFill patternType="solid">
        <fgColor rgb="FF1E4E79"/>
        <bgColor rgb="FF1E4E79"/>
      </patternFill>
    </fill>
    <fill>
      <patternFill patternType="solid">
        <fgColor rgb="FF333F4F"/>
        <bgColor rgb="FF333F4F"/>
      </patternFill>
    </fill>
    <fill>
      <patternFill patternType="none"/>
    </fill>
    <fill>
      <patternFill patternType="solid">
        <fgColor rgb="FFFFFFFF"/>
        <bgColor rgb="FFFFFFFF"/>
      </patternFill>
    </fill>
    <fill>
      <patternFill patternType="solid">
        <fgColor rgb="FF000000"/>
        <bgColor indexed="64"/>
      </patternFill>
    </fill>
    <fill>
      <patternFill patternType="solid">
        <fgColor rgb="FF262626"/>
        <bgColor indexed="64"/>
      </patternFill>
    </fill>
    <fill>
      <patternFill patternType="solid">
        <fgColor rgb="FF595959"/>
        <bgColor indexed="64"/>
      </patternFill>
    </fill>
  </fills>
  <borders count="41">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thin">
        <color indexed="64"/>
      </top>
      <bottom style="medium">
        <color indexed="64"/>
      </bottom>
      <diagonal/>
    </border>
  </borders>
  <cellStyleXfs count="3">
    <xf numFmtId="0" fontId="0" fillId="0" borderId="0"/>
    <xf numFmtId="43" fontId="47" fillId="0" borderId="0" applyFont="0" applyFill="0" applyBorder="0" applyAlignment="0" applyProtection="0"/>
    <xf numFmtId="164" fontId="47" fillId="0" borderId="0" applyFont="0" applyFill="0" applyBorder="0" applyAlignment="0" applyProtection="0"/>
  </cellStyleXfs>
  <cellXfs count="219">
    <xf numFmtId="0" fontId="0" fillId="0" borderId="0" xfId="0"/>
    <xf numFmtId="0" fontId="30" fillId="3" borderId="7" xfId="0" applyFont="1" applyFill="1" applyBorder="1" applyAlignment="1">
      <alignment horizontal="center" vertical="top" wrapText="1"/>
    </xf>
    <xf numFmtId="0" fontId="32" fillId="3" borderId="8" xfId="0" applyFont="1" applyFill="1" applyBorder="1" applyAlignment="1">
      <alignment horizontal="center" vertical="top" wrapText="1"/>
    </xf>
    <xf numFmtId="0" fontId="25" fillId="4" borderId="3" xfId="0" applyFont="1" applyFill="1" applyBorder="1" applyAlignment="1">
      <alignment vertical="top"/>
    </xf>
    <xf numFmtId="0" fontId="1"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2" fillId="2" borderId="12" xfId="0" applyFont="1" applyFill="1" applyBorder="1" applyAlignment="1">
      <alignment vertical="top" wrapText="1"/>
    </xf>
    <xf numFmtId="0" fontId="3" fillId="3" borderId="16" xfId="0" applyFont="1" applyFill="1" applyBorder="1" applyAlignment="1">
      <alignment horizontal="center" vertical="top" wrapText="1"/>
    </xf>
    <xf numFmtId="0" fontId="5" fillId="3" borderId="17" xfId="0" applyFont="1" applyFill="1" applyBorder="1" applyAlignment="1">
      <alignment horizontal="center" vertical="top" wrapText="1"/>
    </xf>
    <xf numFmtId="0" fontId="30" fillId="3" borderId="7" xfId="0" applyFont="1" applyFill="1" applyBorder="1" applyAlignment="1">
      <alignment horizontal="center" vertical="top" wrapText="1"/>
    </xf>
    <xf numFmtId="0" fontId="37" fillId="3" borderId="2" xfId="0" applyFont="1" applyFill="1" applyBorder="1" applyAlignment="1">
      <alignment horizontal="center" vertical="top" wrapText="1"/>
    </xf>
    <xf numFmtId="0" fontId="59" fillId="3" borderId="2" xfId="0" applyFont="1" applyFill="1" applyBorder="1" applyAlignment="1">
      <alignment horizontal="center" vertical="center" wrapText="1"/>
    </xf>
    <xf numFmtId="0" fontId="36" fillId="2" borderId="4" xfId="0" applyFont="1" applyFill="1" applyBorder="1" applyAlignment="1">
      <alignment vertical="top" wrapText="1"/>
    </xf>
    <xf numFmtId="0" fontId="37" fillId="3" borderId="8" xfId="0" applyFont="1" applyFill="1" applyBorder="1" applyAlignment="1">
      <alignment horizontal="center" vertical="top" wrapText="1"/>
    </xf>
    <xf numFmtId="0" fontId="37" fillId="3" borderId="7" xfId="0" applyFont="1" applyFill="1" applyBorder="1" applyAlignment="1">
      <alignment horizontal="center" vertical="top" wrapText="1"/>
    </xf>
    <xf numFmtId="0" fontId="35" fillId="2" borderId="4" xfId="0" applyFont="1" applyFill="1" applyBorder="1" applyAlignment="1">
      <alignment vertical="top" wrapText="1"/>
    </xf>
    <xf numFmtId="0" fontId="38" fillId="2" borderId="7" xfId="0" applyFont="1" applyFill="1" applyBorder="1" applyAlignment="1">
      <alignment vertical="top" wrapText="1"/>
    </xf>
    <xf numFmtId="0" fontId="45" fillId="2" borderId="9" xfId="0" applyFont="1" applyFill="1" applyBorder="1" applyAlignment="1">
      <alignment vertical="top" wrapText="1"/>
    </xf>
    <xf numFmtId="0" fontId="16" fillId="4" borderId="18" xfId="0" applyFont="1" applyFill="1" applyBorder="1" applyAlignment="1">
      <alignment vertical="top"/>
    </xf>
    <xf numFmtId="0" fontId="49" fillId="4" borderId="18" xfId="0" applyFont="1" applyFill="1" applyBorder="1" applyAlignment="1">
      <alignment vertical="top"/>
    </xf>
    <xf numFmtId="0" fontId="16" fillId="4" borderId="19" xfId="0" applyFont="1" applyFill="1" applyBorder="1" applyAlignment="1">
      <alignment vertical="top"/>
    </xf>
    <xf numFmtId="0" fontId="37" fillId="3" borderId="4" xfId="0" applyFont="1" applyFill="1" applyBorder="1" applyAlignment="1">
      <alignment horizontal="center" vertical="top" wrapText="1"/>
    </xf>
    <xf numFmtId="0" fontId="37" fillId="3" borderId="5" xfId="0" applyFont="1" applyFill="1" applyBorder="1" applyAlignment="1">
      <alignment horizontal="center" vertical="top" wrapText="1"/>
    </xf>
    <xf numFmtId="0" fontId="37" fillId="3" borderId="6" xfId="0" applyFont="1" applyFill="1" applyBorder="1" applyAlignment="1">
      <alignment horizontal="center" vertical="top" wrapText="1"/>
    </xf>
    <xf numFmtId="0" fontId="56" fillId="5" borderId="7" xfId="0" applyFont="1" applyFill="1" applyBorder="1" applyAlignment="1">
      <alignment wrapText="1"/>
    </xf>
    <xf numFmtId="0" fontId="60" fillId="3" borderId="8" xfId="0" applyFont="1" applyFill="1" applyBorder="1" applyAlignment="1">
      <alignment horizontal="center" vertical="center" wrapText="1"/>
    </xf>
    <xf numFmtId="0" fontId="61" fillId="4" borderId="7" xfId="0" applyFont="1" applyFill="1" applyBorder="1"/>
    <xf numFmtId="0" fontId="65" fillId="4" borderId="7" xfId="0" applyFont="1" applyFill="1" applyBorder="1"/>
    <xf numFmtId="0" fontId="66" fillId="4" borderId="18" xfId="0" applyFont="1" applyFill="1" applyBorder="1"/>
    <xf numFmtId="0" fontId="67" fillId="4" borderId="19" xfId="0" applyFont="1" applyFill="1" applyBorder="1"/>
    <xf numFmtId="0" fontId="52" fillId="3" borderId="4"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55" fillId="4" borderId="8" xfId="0" applyFont="1" applyFill="1" applyBorder="1" applyAlignment="1">
      <alignment horizontal="left" vertical="center" wrapText="1"/>
    </xf>
    <xf numFmtId="0" fontId="64" fillId="4" borderId="11" xfId="0" applyFont="1" applyFill="1" applyBorder="1" applyAlignment="1">
      <alignment horizontal="left" vertical="center" wrapText="1"/>
    </xf>
    <xf numFmtId="0" fontId="0" fillId="0" borderId="0" xfId="0" applyAlignment="1">
      <alignment vertical="top"/>
    </xf>
    <xf numFmtId="0" fontId="8" fillId="0" borderId="7" xfId="0" applyFont="1" applyFill="1" applyBorder="1" applyAlignment="1">
      <alignment vertical="top"/>
    </xf>
    <xf numFmtId="0" fontId="14" fillId="0" borderId="7" xfId="0" applyFont="1" applyFill="1" applyBorder="1" applyAlignment="1">
      <alignment vertical="top" wrapText="1"/>
    </xf>
    <xf numFmtId="0" fontId="15" fillId="0" borderId="2" xfId="0" applyFont="1" applyFill="1" applyBorder="1" applyAlignment="1">
      <alignment horizontal="left" vertical="top" wrapText="1"/>
    </xf>
    <xf numFmtId="0" fontId="8" fillId="0" borderId="7" xfId="0" applyFont="1" applyFill="1" applyBorder="1" applyAlignment="1">
      <alignment vertical="top" wrapText="1"/>
    </xf>
    <xf numFmtId="15" fontId="18" fillId="0" borderId="2" xfId="0" applyNumberFormat="1" applyFont="1" applyFill="1" applyBorder="1" applyAlignment="1">
      <alignment horizontal="center" vertical="top" wrapText="1"/>
    </xf>
    <xf numFmtId="0" fontId="16" fillId="0" borderId="2" xfId="0" applyFont="1" applyFill="1" applyBorder="1" applyAlignment="1">
      <alignment vertical="top"/>
    </xf>
    <xf numFmtId="15" fontId="20" fillId="0" borderId="2" xfId="0" applyNumberFormat="1" applyFont="1" applyFill="1" applyBorder="1" applyAlignment="1">
      <alignment vertical="top"/>
    </xf>
    <xf numFmtId="15" fontId="22" fillId="0" borderId="2" xfId="0" applyNumberFormat="1" applyFont="1" applyFill="1" applyBorder="1" applyAlignment="1">
      <alignment vertical="top" wrapText="1"/>
    </xf>
    <xf numFmtId="0" fontId="23" fillId="0" borderId="7" xfId="0" applyFont="1" applyFill="1" applyBorder="1" applyAlignment="1">
      <alignment vertical="top"/>
    </xf>
    <xf numFmtId="0" fontId="24" fillId="0" borderId="7" xfId="0" applyFont="1" applyFill="1" applyBorder="1" applyAlignment="1">
      <alignment vertical="top" wrapText="1"/>
    </xf>
    <xf numFmtId="166" fontId="9" fillId="0" borderId="2" xfId="0" applyNumberFormat="1" applyFont="1" applyFill="1" applyBorder="1" applyAlignment="1">
      <alignment horizontal="right" vertical="top" wrapText="1"/>
    </xf>
    <xf numFmtId="0" fontId="9" fillId="0" borderId="2" xfId="0" applyFont="1" applyFill="1" applyBorder="1" applyAlignment="1">
      <alignment vertical="top" wrapText="1"/>
    </xf>
    <xf numFmtId="166" fontId="10" fillId="0" borderId="2" xfId="0" applyNumberFormat="1" applyFont="1" applyFill="1" applyBorder="1" applyAlignment="1">
      <alignment vertical="top"/>
    </xf>
    <xf numFmtId="0" fontId="10" fillId="0" borderId="2" xfId="0" applyFont="1" applyFill="1" applyBorder="1" applyAlignment="1">
      <alignment vertical="top"/>
    </xf>
    <xf numFmtId="166" fontId="10" fillId="0" borderId="2" xfId="0" applyNumberFormat="1" applyFont="1" applyFill="1" applyBorder="1" applyAlignment="1">
      <alignment vertical="top" wrapText="1"/>
    </xf>
    <xf numFmtId="0" fontId="10" fillId="0" borderId="2" xfId="0" applyFont="1" applyFill="1" applyBorder="1" applyAlignment="1">
      <alignment vertical="top" wrapText="1"/>
    </xf>
    <xf numFmtId="0" fontId="30" fillId="2" borderId="4" xfId="0" applyFont="1" applyFill="1" applyBorder="1" applyAlignment="1">
      <alignment vertical="top" wrapText="1"/>
    </xf>
    <xf numFmtId="0" fontId="31" fillId="0" borderId="8" xfId="0" applyFont="1" applyFill="1" applyBorder="1" applyAlignment="1">
      <alignment vertical="top"/>
    </xf>
    <xf numFmtId="0" fontId="42" fillId="0" borderId="2" xfId="0" applyFont="1" applyFill="1" applyBorder="1" applyAlignment="1">
      <alignment vertical="top"/>
    </xf>
    <xf numFmtId="0" fontId="40" fillId="0" borderId="8" xfId="0" applyFont="1" applyFill="1" applyBorder="1" applyAlignment="1">
      <alignment vertical="top"/>
    </xf>
    <xf numFmtId="0" fontId="43" fillId="0" borderId="2" xfId="0" applyFont="1" applyFill="1" applyBorder="1" applyAlignment="1">
      <alignment vertical="top"/>
    </xf>
    <xf numFmtId="0" fontId="41" fillId="0" borderId="8" xfId="0" applyFont="1" applyFill="1" applyBorder="1" applyAlignment="1">
      <alignment vertical="top"/>
    </xf>
    <xf numFmtId="0" fontId="0" fillId="0" borderId="0" xfId="0" applyFill="1" applyAlignment="1">
      <alignment vertical="top"/>
    </xf>
    <xf numFmtId="0" fontId="0" fillId="0" borderId="2" xfId="0" applyBorder="1" applyAlignment="1">
      <alignment vertical="top"/>
    </xf>
    <xf numFmtId="0" fontId="9" fillId="0" borderId="2" xfId="0" applyFont="1" applyFill="1" applyBorder="1" applyAlignment="1">
      <alignment horizontal="center" vertical="top" wrapText="1"/>
    </xf>
    <xf numFmtId="0" fontId="0" fillId="0" borderId="3" xfId="0" applyBorder="1" applyAlignment="1">
      <alignment vertical="top"/>
    </xf>
    <xf numFmtId="0" fontId="30" fillId="3" borderId="7" xfId="0" applyFont="1" applyFill="1" applyBorder="1" applyAlignment="1">
      <alignment horizontal="center" vertical="top" wrapText="1"/>
    </xf>
    <xf numFmtId="167" fontId="9" fillId="0" borderId="2" xfId="1" applyNumberFormat="1" applyFont="1" applyFill="1" applyBorder="1" applyAlignment="1">
      <alignment horizontal="right" vertical="top" wrapText="1"/>
    </xf>
    <xf numFmtId="168" fontId="17" fillId="0" borderId="2" xfId="2" applyNumberFormat="1" applyFont="1" applyFill="1" applyBorder="1" applyAlignment="1">
      <alignment horizontal="center" vertical="top" wrapText="1"/>
    </xf>
    <xf numFmtId="44" fontId="73" fillId="0" borderId="2" xfId="0" applyNumberFormat="1" applyFont="1" applyFill="1" applyBorder="1" applyAlignment="1">
      <alignment horizontal="left" vertical="top" wrapText="1"/>
    </xf>
    <xf numFmtId="0" fontId="73" fillId="0" borderId="2" xfId="0" applyFont="1" applyFill="1" applyBorder="1" applyAlignment="1">
      <alignment horizontal="left" vertical="top" wrapText="1"/>
    </xf>
    <xf numFmtId="9" fontId="74" fillId="0" borderId="2" xfId="0" applyNumberFormat="1" applyFont="1" applyFill="1" applyBorder="1" applyAlignment="1">
      <alignment vertical="top" wrapText="1"/>
    </xf>
    <xf numFmtId="0" fontId="74" fillId="0" borderId="2" xfId="0" applyFont="1" applyFill="1" applyBorder="1" applyAlignment="1">
      <alignment horizontal="left" vertical="top" wrapText="1"/>
    </xf>
    <xf numFmtId="0" fontId="74" fillId="0" borderId="2" xfId="0" applyFont="1" applyFill="1" applyBorder="1" applyAlignment="1">
      <alignment vertical="top" wrapText="1"/>
    </xf>
    <xf numFmtId="0" fontId="74" fillId="0" borderId="2" xfId="0" applyFont="1" applyFill="1" applyBorder="1" applyAlignment="1">
      <alignment horizontal="center" vertical="top" wrapText="1"/>
    </xf>
    <xf numFmtId="0" fontId="73" fillId="0" borderId="2" xfId="0" applyFont="1" applyFill="1" applyBorder="1" applyAlignment="1">
      <alignment vertical="top"/>
    </xf>
    <xf numFmtId="0" fontId="73" fillId="0" borderId="2" xfId="0" applyFont="1" applyFill="1" applyBorder="1" applyAlignment="1">
      <alignment vertical="top" wrapText="1"/>
    </xf>
    <xf numFmtId="2" fontId="19" fillId="0" borderId="2" xfId="0" applyNumberFormat="1" applyFont="1" applyFill="1" applyBorder="1" applyAlignment="1">
      <alignment vertical="top"/>
    </xf>
    <xf numFmtId="169" fontId="19" fillId="0" borderId="2" xfId="0" applyNumberFormat="1" applyFont="1" applyFill="1" applyBorder="1" applyAlignment="1">
      <alignment vertical="top"/>
    </xf>
    <xf numFmtId="169" fontId="17" fillId="0" borderId="2" xfId="0" applyNumberFormat="1" applyFont="1" applyFill="1" applyBorder="1" applyAlignment="1">
      <alignment horizontal="center" vertical="top" wrapText="1"/>
    </xf>
    <xf numFmtId="0" fontId="73" fillId="0" borderId="2" xfId="0" applyFont="1" applyFill="1" applyBorder="1" applyAlignment="1">
      <alignment horizontal="center" vertical="top" wrapText="1"/>
    </xf>
    <xf numFmtId="2" fontId="17" fillId="0" borderId="2" xfId="0" applyNumberFormat="1" applyFont="1" applyFill="1" applyBorder="1" applyAlignment="1">
      <alignment horizontal="center" vertical="top" wrapText="1"/>
    </xf>
    <xf numFmtId="169" fontId="21" fillId="0" borderId="2" xfId="0" applyNumberFormat="1" applyFont="1" applyFill="1" applyBorder="1" applyAlignment="1">
      <alignment vertical="top" wrapText="1"/>
    </xf>
    <xf numFmtId="0" fontId="71" fillId="2" borderId="4" xfId="0" applyFont="1" applyFill="1" applyBorder="1" applyAlignment="1">
      <alignment vertical="top" wrapText="1"/>
    </xf>
    <xf numFmtId="0" fontId="73" fillId="0" borderId="7" xfId="0" applyFont="1" applyFill="1" applyBorder="1" applyAlignment="1">
      <alignment vertical="top" wrapText="1"/>
    </xf>
    <xf numFmtId="0" fontId="73" fillId="0" borderId="8" xfId="0" applyFont="1" applyFill="1" applyBorder="1" applyAlignment="1">
      <alignment horizontal="center" vertical="top" wrapText="1"/>
    </xf>
    <xf numFmtId="0" fontId="73" fillId="4" borderId="7" xfId="0" applyFont="1" applyFill="1" applyBorder="1" applyAlignment="1">
      <alignment vertical="top"/>
    </xf>
    <xf numFmtId="0" fontId="73" fillId="0" borderId="3" xfId="0" applyFont="1" applyFill="1" applyBorder="1" applyAlignment="1">
      <alignment horizontal="center" vertical="top" wrapText="1"/>
    </xf>
    <xf numFmtId="0" fontId="78" fillId="4" borderId="7" xfId="0" applyFont="1" applyFill="1" applyBorder="1" applyAlignment="1">
      <alignment vertical="top"/>
    </xf>
    <xf numFmtId="0" fontId="78" fillId="0" borderId="2" xfId="0" applyFont="1" applyFill="1" applyBorder="1" applyAlignment="1">
      <alignment vertical="top" wrapText="1"/>
    </xf>
    <xf numFmtId="0" fontId="73" fillId="5" borderId="7" xfId="0" applyFont="1" applyFill="1" applyBorder="1" applyAlignment="1">
      <alignment wrapText="1"/>
    </xf>
    <xf numFmtId="0" fontId="10" fillId="0" borderId="8" xfId="0" applyFont="1" applyFill="1" applyBorder="1" applyAlignment="1">
      <alignment vertical="top"/>
    </xf>
    <xf numFmtId="0" fontId="10" fillId="5" borderId="7" xfId="0" applyFont="1" applyFill="1" applyBorder="1" applyAlignment="1">
      <alignment wrapText="1"/>
    </xf>
    <xf numFmtId="0" fontId="10" fillId="4" borderId="7" xfId="0" applyFont="1" applyFill="1" applyBorder="1"/>
    <xf numFmtId="0" fontId="78" fillId="6" borderId="32" xfId="0" applyFont="1" applyFill="1" applyBorder="1" applyAlignment="1">
      <alignment vertical="center" wrapText="1"/>
    </xf>
    <xf numFmtId="0" fontId="78" fillId="6" borderId="33" xfId="0" applyFont="1" applyFill="1" applyBorder="1" applyAlignment="1">
      <alignment vertical="center" wrapText="1"/>
    </xf>
    <xf numFmtId="0" fontId="79" fillId="8" borderId="36" xfId="0" applyFont="1" applyFill="1" applyBorder="1" applyAlignment="1">
      <alignment vertical="center" wrapText="1"/>
    </xf>
    <xf numFmtId="0" fontId="73" fillId="0" borderId="37" xfId="0" applyFont="1" applyBorder="1" applyAlignment="1">
      <alignment vertical="center" wrapText="1"/>
    </xf>
    <xf numFmtId="0" fontId="73" fillId="0" borderId="35" xfId="0" applyFont="1" applyBorder="1" applyAlignment="1">
      <alignment vertical="center" wrapText="1"/>
    </xf>
    <xf numFmtId="0" fontId="79" fillId="8" borderId="34" xfId="0" applyFont="1" applyFill="1" applyBorder="1" applyAlignment="1">
      <alignment vertical="center" wrapText="1"/>
    </xf>
    <xf numFmtId="0" fontId="71" fillId="7" borderId="38" xfId="0" applyFont="1" applyFill="1" applyBorder="1" applyAlignment="1">
      <alignment vertical="center" wrapText="1"/>
    </xf>
    <xf numFmtId="0" fontId="71" fillId="7" borderId="33" xfId="0" applyFont="1" applyFill="1" applyBorder="1" applyAlignment="1">
      <alignment vertical="center" wrapText="1"/>
    </xf>
    <xf numFmtId="0" fontId="79" fillId="8" borderId="39" xfId="0" applyFont="1" applyFill="1" applyBorder="1" applyAlignment="1">
      <alignment vertical="center" wrapText="1"/>
    </xf>
    <xf numFmtId="0" fontId="78" fillId="7" borderId="38" xfId="0" applyFont="1" applyFill="1" applyBorder="1" applyAlignment="1">
      <alignment vertical="center" wrapText="1"/>
    </xf>
    <xf numFmtId="0" fontId="78" fillId="7" borderId="33" xfId="0" applyFont="1" applyFill="1" applyBorder="1" applyAlignment="1">
      <alignment vertical="center" wrapText="1"/>
    </xf>
    <xf numFmtId="0" fontId="30" fillId="3" borderId="2" xfId="0" applyFont="1" applyFill="1" applyBorder="1" applyAlignment="1">
      <alignment horizontal="center" vertical="top" wrapText="1"/>
    </xf>
    <xf numFmtId="0" fontId="32" fillId="3" borderId="2" xfId="0" applyFont="1" applyFill="1" applyBorder="1" applyAlignment="1">
      <alignment horizontal="center" vertical="top" wrapText="1"/>
    </xf>
    <xf numFmtId="0" fontId="30" fillId="2" borderId="2" xfId="0" applyFont="1" applyFill="1" applyBorder="1" applyAlignment="1">
      <alignment vertical="top"/>
    </xf>
    <xf numFmtId="0" fontId="31" fillId="0" borderId="2" xfId="0" applyFont="1" applyFill="1" applyBorder="1" applyAlignment="1">
      <alignment vertical="top"/>
    </xf>
    <xf numFmtId="0" fontId="40" fillId="0" borderId="2" xfId="0" applyFont="1" applyFill="1" applyBorder="1" applyAlignment="1">
      <alignment vertical="top"/>
    </xf>
    <xf numFmtId="0" fontId="41" fillId="0" borderId="2" xfId="0" applyFont="1" applyFill="1" applyBorder="1" applyAlignment="1">
      <alignment vertical="top"/>
    </xf>
    <xf numFmtId="0" fontId="71" fillId="2" borderId="2" xfId="0" applyFont="1" applyFill="1" applyBorder="1" applyAlignment="1">
      <alignment vertical="top"/>
    </xf>
    <xf numFmtId="0" fontId="71" fillId="2" borderId="2" xfId="0" applyFont="1" applyFill="1" applyBorder="1" applyAlignment="1">
      <alignment horizontal="left" vertical="top" wrapText="1"/>
    </xf>
    <xf numFmtId="0" fontId="39" fillId="4" borderId="3" xfId="0" applyFont="1" applyFill="1" applyBorder="1" applyAlignment="1">
      <alignment vertical="top" wrapText="1"/>
    </xf>
    <xf numFmtId="0" fontId="77" fillId="4" borderId="3" xfId="0" applyFont="1" applyFill="1" applyBorder="1" applyAlignment="1">
      <alignment vertical="top" wrapText="1"/>
    </xf>
    <xf numFmtId="0" fontId="73" fillId="0" borderId="3" xfId="0" applyFont="1" applyBorder="1" applyAlignment="1">
      <alignment vertical="center" wrapText="1"/>
    </xf>
    <xf numFmtId="0" fontId="30" fillId="2" borderId="5" xfId="0" applyFont="1" applyFill="1" applyBorder="1" applyAlignment="1">
      <alignment vertical="top" wrapText="1"/>
    </xf>
    <xf numFmtId="0" fontId="30" fillId="3" borderId="7" xfId="0" applyFont="1" applyFill="1" applyBorder="1" applyAlignment="1">
      <alignment vertical="top" wrapText="1"/>
    </xf>
    <xf numFmtId="0" fontId="30" fillId="3" borderId="2" xfId="0" applyFont="1" applyFill="1" applyBorder="1" applyAlignment="1">
      <alignment vertical="top" wrapText="1"/>
    </xf>
    <xf numFmtId="0" fontId="1" fillId="2" borderId="1" xfId="0" applyFont="1" applyFill="1" applyBorder="1" applyAlignment="1">
      <alignment horizontal="center" vertical="top" wrapText="1"/>
    </xf>
    <xf numFmtId="0" fontId="0" fillId="0" borderId="1" xfId="0" applyBorder="1" applyAlignment="1">
      <alignment vertical="top"/>
    </xf>
    <xf numFmtId="165" fontId="74" fillId="0" borderId="2" xfId="0" applyNumberFormat="1" applyFont="1" applyFill="1" applyBorder="1" applyAlignment="1">
      <alignment horizontal="center" vertical="top" wrapText="1"/>
    </xf>
    <xf numFmtId="0" fontId="0" fillId="0" borderId="2" xfId="0" applyFill="1" applyBorder="1" applyAlignment="1">
      <alignment vertical="top"/>
    </xf>
    <xf numFmtId="0" fontId="73" fillId="0" borderId="2" xfId="0" applyFont="1" applyFill="1" applyBorder="1" applyAlignment="1">
      <alignment horizontal="left" vertical="top" wrapText="1"/>
    </xf>
    <xf numFmtId="168" fontId="74" fillId="0" borderId="2" xfId="0" applyNumberFormat="1" applyFont="1" applyFill="1" applyBorder="1" applyAlignment="1">
      <alignment horizontal="center" vertical="top" wrapText="1"/>
    </xf>
    <xf numFmtId="0" fontId="7" fillId="0" borderId="7" xfId="0" applyFont="1" applyFill="1" applyBorder="1" applyAlignment="1">
      <alignment horizontal="center" vertical="top" wrapText="1"/>
    </xf>
    <xf numFmtId="0" fontId="0" fillId="0" borderId="8" xfId="0" applyFill="1" applyBorder="1" applyAlignment="1">
      <alignment vertical="top"/>
    </xf>
    <xf numFmtId="0" fontId="6" fillId="4" borderId="3" xfId="0" applyFont="1" applyFill="1" applyBorder="1" applyAlignment="1">
      <alignment horizontal="left" vertical="top" wrapText="1"/>
    </xf>
    <xf numFmtId="0" fontId="0" fillId="0" borderId="3" xfId="0" applyBorder="1" applyAlignment="1">
      <alignment vertical="top"/>
    </xf>
    <xf numFmtId="0" fontId="1" fillId="2" borderId="13" xfId="0" applyFont="1" applyFill="1" applyBorder="1" applyAlignment="1">
      <alignment horizontal="center" vertical="top" wrapText="1"/>
    </xf>
    <xf numFmtId="0" fontId="0" fillId="0" borderId="14" xfId="0" applyBorder="1" applyAlignment="1">
      <alignment vertical="top"/>
    </xf>
    <xf numFmtId="0" fontId="0" fillId="0" borderId="15" xfId="0" applyBorder="1" applyAlignment="1">
      <alignment vertical="top"/>
    </xf>
    <xf numFmtId="0" fontId="74" fillId="0" borderId="2" xfId="0" applyFont="1" applyFill="1" applyBorder="1" applyAlignment="1">
      <alignment horizontal="center" vertical="top" wrapText="1"/>
    </xf>
    <xf numFmtId="0" fontId="75" fillId="2" borderId="13" xfId="0" applyFont="1" applyFill="1" applyBorder="1" applyAlignment="1">
      <alignment horizontal="center" vertical="top" wrapText="1"/>
    </xf>
    <xf numFmtId="0" fontId="13" fillId="0" borderId="8" xfId="0" applyFont="1" applyFill="1" applyBorder="1" applyAlignment="1">
      <alignment horizontal="center" vertical="top" wrapText="1"/>
    </xf>
    <xf numFmtId="0" fontId="9" fillId="0" borderId="2" xfId="0" applyFont="1" applyFill="1" applyBorder="1" applyAlignment="1">
      <alignment horizontal="center" vertical="top" wrapText="1"/>
    </xf>
    <xf numFmtId="165" fontId="0" fillId="0" borderId="2" xfId="0" applyNumberFormat="1" applyFill="1" applyBorder="1" applyAlignment="1">
      <alignment vertical="top"/>
    </xf>
    <xf numFmtId="2" fontId="12" fillId="0" borderId="2" xfId="0" applyNumberFormat="1" applyFont="1" applyFill="1" applyBorder="1" applyAlignment="1">
      <alignment horizontal="center" vertical="top" wrapText="1"/>
    </xf>
    <xf numFmtId="0" fontId="9" fillId="0" borderId="8" xfId="0" applyFont="1" applyFill="1" applyBorder="1" applyAlignment="1">
      <alignment horizontal="center" vertical="top" wrapText="1"/>
    </xf>
    <xf numFmtId="165" fontId="11" fillId="0" borderId="2" xfId="0" applyNumberFormat="1" applyFont="1" applyFill="1" applyBorder="1" applyAlignment="1">
      <alignment horizontal="center" vertical="top" wrapText="1"/>
    </xf>
    <xf numFmtId="0" fontId="74" fillId="0" borderId="8" xfId="0" applyFont="1" applyFill="1" applyBorder="1" applyAlignment="1">
      <alignment horizontal="center" vertical="top" wrapText="1"/>
    </xf>
    <xf numFmtId="0" fontId="28" fillId="3" borderId="9" xfId="0" applyFont="1" applyFill="1" applyBorder="1" applyAlignment="1">
      <alignment horizontal="right" vertical="top" wrapText="1"/>
    </xf>
    <xf numFmtId="0" fontId="0" fillId="0" borderId="10" xfId="0" applyBorder="1" applyAlignment="1">
      <alignment vertical="top"/>
    </xf>
    <xf numFmtId="0" fontId="29" fillId="2" borderId="10" xfId="0" applyFont="1" applyFill="1" applyBorder="1" applyAlignment="1">
      <alignment horizontal="center" vertical="top"/>
    </xf>
    <xf numFmtId="0" fontId="0" fillId="0" borderId="11" xfId="0" applyBorder="1" applyAlignment="1">
      <alignment vertical="top"/>
    </xf>
    <xf numFmtId="0" fontId="73" fillId="0" borderId="2" xfId="0" applyFont="1" applyFill="1" applyBorder="1" applyAlignment="1">
      <alignment horizontal="center" vertical="top"/>
    </xf>
    <xf numFmtId="169" fontId="12" fillId="0" borderId="2" xfId="0" applyNumberFormat="1" applyFont="1" applyFill="1" applyBorder="1" applyAlignment="1">
      <alignment horizontal="center" vertical="top" wrapText="1"/>
    </xf>
    <xf numFmtId="0" fontId="26" fillId="3" borderId="7" xfId="0" applyFont="1" applyFill="1" applyBorder="1" applyAlignment="1">
      <alignment horizontal="right" vertical="top" wrapText="1"/>
    </xf>
    <xf numFmtId="0" fontId="0" fillId="0" borderId="2" xfId="0" applyBorder="1" applyAlignment="1">
      <alignment vertical="top"/>
    </xf>
    <xf numFmtId="165" fontId="27" fillId="2" borderId="2" xfId="0" applyNumberFormat="1" applyFont="1" applyFill="1" applyBorder="1" applyAlignment="1">
      <alignment horizontal="center" vertical="top"/>
    </xf>
    <xf numFmtId="0" fontId="0" fillId="0" borderId="8" xfId="0" applyBorder="1" applyAlignment="1">
      <alignment vertical="top"/>
    </xf>
    <xf numFmtId="0" fontId="71" fillId="2" borderId="22" xfId="0" applyFont="1" applyFill="1" applyBorder="1" applyAlignment="1">
      <alignment horizontal="left" vertical="top"/>
    </xf>
    <xf numFmtId="0" fontId="71" fillId="2" borderId="24" xfId="0" applyFont="1" applyFill="1" applyBorder="1" applyAlignment="1">
      <alignment horizontal="left" vertical="top"/>
    </xf>
    <xf numFmtId="0" fontId="71" fillId="2" borderId="18" xfId="0" applyFont="1" applyFill="1" applyBorder="1" applyAlignment="1">
      <alignment horizontal="left" vertical="top"/>
    </xf>
    <xf numFmtId="0" fontId="30" fillId="3" borderId="2" xfId="0" applyFont="1" applyFill="1" applyBorder="1" applyAlignment="1">
      <alignment horizontal="center" vertical="top" wrapText="1"/>
    </xf>
    <xf numFmtId="0" fontId="71" fillId="3" borderId="2" xfId="0" applyFont="1" applyFill="1" applyBorder="1" applyAlignment="1">
      <alignment horizontal="center" vertical="top" wrapText="1"/>
    </xf>
    <xf numFmtId="0" fontId="71" fillId="2" borderId="22" xfId="0" applyFont="1" applyFill="1" applyBorder="1" applyAlignment="1">
      <alignment horizontal="left" vertical="center"/>
    </xf>
    <xf numFmtId="0" fontId="71" fillId="2" borderId="18" xfId="0" applyFont="1" applyFill="1" applyBorder="1" applyAlignment="1">
      <alignment horizontal="left" vertical="center"/>
    </xf>
    <xf numFmtId="0" fontId="71" fillId="2" borderId="22" xfId="0" applyFont="1" applyFill="1" applyBorder="1" applyAlignment="1">
      <alignment horizontal="left" vertical="top" wrapText="1"/>
    </xf>
    <xf numFmtId="0" fontId="71" fillId="2" borderId="18" xfId="0" applyFont="1" applyFill="1" applyBorder="1" applyAlignment="1">
      <alignment horizontal="left" vertical="top" wrapText="1"/>
    </xf>
    <xf numFmtId="0" fontId="34" fillId="2" borderId="2" xfId="0" applyFont="1" applyFill="1" applyBorder="1" applyAlignment="1">
      <alignment horizontal="center" vertical="top" wrapText="1"/>
    </xf>
    <xf numFmtId="0" fontId="46" fillId="2" borderId="5" xfId="0" applyFont="1" applyFill="1" applyBorder="1" applyAlignment="1">
      <alignment horizontal="left" vertical="top" wrapText="1"/>
    </xf>
    <xf numFmtId="0" fontId="0" fillId="0" borderId="5" xfId="0" applyBorder="1" applyAlignment="1">
      <alignment vertical="top"/>
    </xf>
    <xf numFmtId="0" fontId="0" fillId="0" borderId="6" xfId="0" applyBorder="1" applyAlignment="1">
      <alignment vertical="top"/>
    </xf>
    <xf numFmtId="0" fontId="76" fillId="2" borderId="5" xfId="0" applyFont="1" applyFill="1" applyBorder="1" applyAlignment="1">
      <alignment horizontal="left" vertical="top" wrapText="1"/>
    </xf>
    <xf numFmtId="0" fontId="44" fillId="2" borderId="25" xfId="0" applyFont="1" applyFill="1" applyBorder="1" applyAlignment="1">
      <alignment horizontal="center" vertical="top"/>
    </xf>
    <xf numFmtId="0" fontId="44" fillId="2" borderId="40" xfId="0" applyFont="1" applyFill="1" applyBorder="1" applyAlignment="1">
      <alignment horizontal="center" vertical="top"/>
    </xf>
    <xf numFmtId="0" fontId="44" fillId="2" borderId="28" xfId="0" applyFont="1" applyFill="1" applyBorder="1" applyAlignment="1">
      <alignment horizontal="center" vertical="top"/>
    </xf>
    <xf numFmtId="0" fontId="44" fillId="2" borderId="26" xfId="0" applyFont="1" applyFill="1" applyBorder="1" applyAlignment="1">
      <alignment horizontal="center" vertical="top"/>
    </xf>
    <xf numFmtId="0" fontId="33" fillId="3" borderId="9" xfId="0" applyFont="1" applyFill="1" applyBorder="1" applyAlignment="1">
      <alignment horizontal="right" vertical="top"/>
    </xf>
    <xf numFmtId="0" fontId="30" fillId="3" borderId="7" xfId="0" applyFont="1" applyFill="1" applyBorder="1" applyAlignment="1">
      <alignment horizontal="center" vertical="top" wrapText="1"/>
    </xf>
    <xf numFmtId="0" fontId="33" fillId="3" borderId="10" xfId="0" applyFont="1" applyFill="1" applyBorder="1" applyAlignment="1">
      <alignment horizontal="right" vertical="top"/>
    </xf>
    <xf numFmtId="1" fontId="73" fillId="4" borderId="22" xfId="0" applyNumberFormat="1" applyFont="1" applyFill="1" applyBorder="1" applyAlignment="1">
      <alignment horizontal="center" vertical="top"/>
    </xf>
    <xf numFmtId="1" fontId="73" fillId="4" borderId="24" xfId="0" applyNumberFormat="1" applyFont="1" applyFill="1" applyBorder="1" applyAlignment="1">
      <alignment horizontal="center" vertical="top"/>
    </xf>
    <xf numFmtId="1" fontId="73" fillId="4" borderId="18" xfId="0" applyNumberFormat="1" applyFont="1" applyFill="1" applyBorder="1" applyAlignment="1">
      <alignment horizontal="center" vertical="top"/>
    </xf>
    <xf numFmtId="0" fontId="73" fillId="4" borderId="29" xfId="0" applyFont="1" applyFill="1" applyBorder="1" applyAlignment="1">
      <alignment horizontal="center" vertical="top"/>
    </xf>
    <xf numFmtId="0" fontId="73" fillId="4" borderId="30" xfId="0" applyFont="1" applyFill="1" applyBorder="1" applyAlignment="1">
      <alignment horizontal="center" vertical="top"/>
    </xf>
    <xf numFmtId="0" fontId="73" fillId="4" borderId="31" xfId="0" applyFont="1" applyFill="1" applyBorder="1" applyAlignment="1">
      <alignment horizontal="center" vertical="top"/>
    </xf>
    <xf numFmtId="0" fontId="48" fillId="2" borderId="5" xfId="0" applyFont="1" applyFill="1" applyBorder="1" applyAlignment="1">
      <alignment horizontal="left" vertical="top" wrapText="1"/>
    </xf>
    <xf numFmtId="0" fontId="30" fillId="2" borderId="5" xfId="0" applyFont="1" applyFill="1" applyBorder="1" applyAlignment="1">
      <alignment horizontal="center" vertical="top" wrapText="1"/>
    </xf>
    <xf numFmtId="0" fontId="73" fillId="0" borderId="22" xfId="0" applyFont="1" applyFill="1" applyBorder="1" applyAlignment="1">
      <alignment horizontal="center" vertical="top" wrapText="1"/>
    </xf>
    <xf numFmtId="0" fontId="73" fillId="0" borderId="24" xfId="0" applyFont="1" applyFill="1" applyBorder="1" applyAlignment="1">
      <alignment horizontal="center" vertical="top" wrapText="1"/>
    </xf>
    <xf numFmtId="0" fontId="73" fillId="0" borderId="18" xfId="0" applyFont="1" applyFill="1" applyBorder="1" applyAlignment="1">
      <alignment horizontal="center" vertical="top" wrapText="1"/>
    </xf>
    <xf numFmtId="0" fontId="73" fillId="0" borderId="29" xfId="0" applyFont="1" applyFill="1" applyBorder="1" applyAlignment="1">
      <alignment horizontal="center" vertical="top" wrapText="1"/>
    </xf>
    <xf numFmtId="0" fontId="73" fillId="0" borderId="30" xfId="0" applyFont="1" applyFill="1" applyBorder="1" applyAlignment="1">
      <alignment horizontal="center" vertical="top" wrapText="1"/>
    </xf>
    <xf numFmtId="0" fontId="73" fillId="0" borderId="31" xfId="0" applyFont="1" applyFill="1" applyBorder="1" applyAlignment="1">
      <alignment horizontal="center" vertical="top" wrapText="1"/>
    </xf>
    <xf numFmtId="0" fontId="50" fillId="3" borderId="27" xfId="0" applyFont="1" applyFill="1" applyBorder="1" applyAlignment="1">
      <alignment horizontal="center" vertical="top"/>
    </xf>
    <xf numFmtId="0" fontId="50" fillId="3" borderId="28" xfId="0" applyFont="1" applyFill="1" applyBorder="1" applyAlignment="1">
      <alignment horizontal="center" vertical="top"/>
    </xf>
    <xf numFmtId="2" fontId="51" fillId="2" borderId="25" xfId="0" applyNumberFormat="1" applyFont="1" applyFill="1" applyBorder="1" applyAlignment="1">
      <alignment horizontal="center" vertical="top"/>
    </xf>
    <xf numFmtId="2" fontId="51" fillId="2" borderId="26" xfId="0" applyNumberFormat="1" applyFont="1" applyFill="1" applyBorder="1" applyAlignment="1">
      <alignment horizontal="center" vertical="top"/>
    </xf>
    <xf numFmtId="0" fontId="72" fillId="4" borderId="22" xfId="0" applyFont="1" applyFill="1" applyBorder="1" applyAlignment="1">
      <alignment horizontal="center" vertical="top" wrapText="1"/>
    </xf>
    <xf numFmtId="0" fontId="72" fillId="4" borderId="24" xfId="0" applyFont="1" applyFill="1" applyBorder="1" applyAlignment="1">
      <alignment horizontal="center" vertical="top" wrapText="1"/>
    </xf>
    <xf numFmtId="0" fontId="72" fillId="4" borderId="18" xfId="0" applyFont="1" applyFill="1" applyBorder="1" applyAlignment="1">
      <alignment horizontal="center" vertical="top" wrapText="1"/>
    </xf>
    <xf numFmtId="0" fontId="72" fillId="4" borderId="22" xfId="0" applyFont="1" applyFill="1" applyBorder="1" applyAlignment="1">
      <alignment horizontal="center" vertical="center" wrapText="1"/>
    </xf>
    <xf numFmtId="0" fontId="72" fillId="4" borderId="24" xfId="0" applyFont="1" applyFill="1" applyBorder="1" applyAlignment="1">
      <alignment horizontal="center" vertical="center" wrapText="1"/>
    </xf>
    <xf numFmtId="0" fontId="72" fillId="4" borderId="18" xfId="0" applyFont="1" applyFill="1" applyBorder="1" applyAlignment="1">
      <alignment horizontal="center" vertical="center" wrapText="1"/>
    </xf>
    <xf numFmtId="0" fontId="73" fillId="4" borderId="22" xfId="0" applyFont="1" applyFill="1" applyBorder="1" applyAlignment="1">
      <alignment horizontal="center" vertical="top"/>
    </xf>
    <xf numFmtId="0" fontId="73" fillId="4" borderId="24" xfId="0" applyFont="1" applyFill="1" applyBorder="1" applyAlignment="1">
      <alignment horizontal="center" vertical="top"/>
    </xf>
    <xf numFmtId="0" fontId="73" fillId="4" borderId="18" xfId="0" applyFont="1" applyFill="1" applyBorder="1" applyAlignment="1">
      <alignment horizontal="center" vertical="top"/>
    </xf>
    <xf numFmtId="0" fontId="71" fillId="2" borderId="20" xfId="0" applyFont="1" applyFill="1" applyBorder="1" applyAlignment="1">
      <alignment horizontal="center" vertical="top" wrapText="1"/>
    </xf>
    <xf numFmtId="0" fontId="71" fillId="2" borderId="23" xfId="0" applyFont="1" applyFill="1" applyBorder="1" applyAlignment="1">
      <alignment horizontal="center" vertical="top" wrapText="1"/>
    </xf>
    <xf numFmtId="0" fontId="71" fillId="2" borderId="21" xfId="0" applyFont="1" applyFill="1" applyBorder="1" applyAlignment="1">
      <alignment horizontal="center" vertical="top" wrapText="1"/>
    </xf>
    <xf numFmtId="0" fontId="30" fillId="2" borderId="20" xfId="0" applyFont="1" applyFill="1" applyBorder="1" applyAlignment="1">
      <alignment horizontal="left" vertical="top" wrapText="1"/>
    </xf>
    <xf numFmtId="0" fontId="30" fillId="2" borderId="23" xfId="0" applyFont="1" applyFill="1" applyBorder="1" applyAlignment="1">
      <alignment horizontal="left" vertical="top" wrapText="1"/>
    </xf>
    <xf numFmtId="0" fontId="30" fillId="2" borderId="21" xfId="0" applyFont="1" applyFill="1" applyBorder="1" applyAlignment="1">
      <alignment horizontal="left" vertical="top" wrapText="1"/>
    </xf>
    <xf numFmtId="0" fontId="25" fillId="4" borderId="22" xfId="0" applyFont="1" applyFill="1" applyBorder="1" applyAlignment="1">
      <alignment horizontal="center" vertical="top" wrapText="1"/>
    </xf>
    <xf numFmtId="0" fontId="25" fillId="4" borderId="24" xfId="0" applyFont="1" applyFill="1" applyBorder="1" applyAlignment="1">
      <alignment horizontal="center" vertical="top" wrapText="1"/>
    </xf>
    <xf numFmtId="0" fontId="25" fillId="4" borderId="18" xfId="0" applyFont="1" applyFill="1" applyBorder="1" applyAlignment="1">
      <alignment horizontal="center" vertical="top" wrapText="1"/>
    </xf>
    <xf numFmtId="0" fontId="0" fillId="0" borderId="8" xfId="0" applyBorder="1"/>
    <xf numFmtId="0" fontId="0" fillId="0" borderId="5" xfId="0" applyBorder="1"/>
    <xf numFmtId="0" fontId="0" fillId="0" borderId="6" xfId="0" applyBorder="1"/>
    <xf numFmtId="0" fontId="57" fillId="5" borderId="2" xfId="0" applyFont="1" applyFill="1" applyBorder="1" applyAlignment="1">
      <alignment horizontal="center" vertical="center" wrapText="1"/>
    </xf>
    <xf numFmtId="0" fontId="0" fillId="0" borderId="2" xfId="0" applyBorder="1"/>
    <xf numFmtId="0" fontId="58" fillId="5" borderId="8" xfId="0" applyFont="1" applyFill="1" applyBorder="1" applyAlignment="1">
      <alignment horizontal="center" vertical="center" wrapText="1"/>
    </xf>
    <xf numFmtId="0" fontId="73" fillId="5" borderId="2" xfId="0" applyFont="1" applyFill="1" applyBorder="1" applyAlignment="1">
      <alignment horizontal="center" vertical="top" wrapText="1"/>
    </xf>
    <xf numFmtId="0" fontId="54" fillId="2" borderId="5" xfId="0" applyFont="1" applyFill="1" applyBorder="1" applyAlignment="1">
      <alignment horizontal="center" vertical="top" wrapText="1"/>
    </xf>
    <xf numFmtId="0" fontId="68" fillId="3" borderId="9" xfId="0" applyFont="1" applyFill="1" applyBorder="1" applyAlignment="1">
      <alignment horizontal="center" vertical="top"/>
    </xf>
    <xf numFmtId="0" fontId="0" fillId="0" borderId="10" xfId="0" applyBorder="1"/>
    <xf numFmtId="0" fontId="63" fillId="4" borderId="8" xfId="0" applyFont="1" applyFill="1" applyBorder="1" applyAlignment="1">
      <alignment horizontal="center" vertical="center"/>
    </xf>
    <xf numFmtId="0" fontId="62" fillId="4" borderId="2" xfId="0" applyFont="1" applyFill="1" applyBorder="1" applyAlignment="1">
      <alignment horizontal="center" vertical="center" wrapText="1"/>
    </xf>
    <xf numFmtId="2" fontId="69" fillId="2" borderId="10" xfId="0" applyNumberFormat="1" applyFont="1" applyFill="1" applyBorder="1" applyAlignment="1">
      <alignment horizontal="center" vertical="top"/>
    </xf>
    <xf numFmtId="0" fontId="0" fillId="0" borderId="11" xfId="0" applyBorder="1"/>
    <xf numFmtId="0" fontId="73" fillId="4" borderId="2" xfId="0" applyFont="1" applyFill="1" applyBorder="1" applyAlignment="1">
      <alignment horizontal="center"/>
    </xf>
    <xf numFmtId="2" fontId="70" fillId="2" borderId="10" xfId="0" applyNumberFormat="1" applyFont="1" applyFill="1" applyBorder="1" applyAlignment="1">
      <alignment horizontal="center" vertical="top"/>
    </xf>
  </cellXfs>
  <cellStyles count="3">
    <cellStyle name="Millares" xfId="1" builtinId="3"/>
    <cellStyle name="Moneda" xfId="2"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923925</xdr:colOff>
      <xdr:row>17</xdr:row>
      <xdr:rowOff>38100</xdr:rowOff>
    </xdr:to>
    <xdr:sp macro="" textlink="">
      <xdr:nvSpPr>
        <xdr:cNvPr id="1025" name="Rectangle 1"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38</xdr:row>
      <xdr:rowOff>38100</xdr:rowOff>
    </xdr:to>
    <xdr:sp macro="" textlink="">
      <xdr:nvSpPr>
        <xdr:cNvPr id="2049" name="Rectangle 1" hidden="1"/>
        <xdr:cNvSpPr>
          <a:spLocks noSelect="1" noChangeArrowheads="1"/>
        </xdr:cNvSpPr>
      </xdr:nvSpPr>
      <xdr:spPr bwMode="auto">
        <a:xfrm>
          <a:off x="0" y="0"/>
          <a:ext cx="84582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zoomScale="85" zoomScaleNormal="85" workbookViewId="0">
      <pane xSplit="1" ySplit="2" topLeftCell="C3" activePane="bottomRight" state="frozen"/>
      <selection pane="topRight" activeCell="B1" sqref="B1"/>
      <selection pane="bottomLeft" activeCell="A3" sqref="A3"/>
      <selection pane="bottomRight" activeCell="B23" sqref="B23:G23"/>
    </sheetView>
  </sheetViews>
  <sheetFormatPr baseColWidth="10" defaultColWidth="17.28515625" defaultRowHeight="15.75" customHeight="1" x14ac:dyDescent="0.2"/>
  <cols>
    <col min="1" max="1" width="50.5703125" style="34" customWidth="1"/>
    <col min="2" max="2" width="27.140625" style="34" customWidth="1"/>
    <col min="3" max="3" width="39.140625" style="34" customWidth="1"/>
    <col min="4" max="4" width="43.85546875" style="34" customWidth="1"/>
    <col min="5" max="5" width="15.42578125" style="34" customWidth="1"/>
    <col min="6" max="6" width="9.5703125" style="34" customWidth="1"/>
    <col min="7" max="7" width="11.42578125" style="34" customWidth="1"/>
    <col min="8" max="8" width="19" style="34" customWidth="1"/>
    <col min="9" max="9" width="37.140625" style="34" bestFit="1" customWidth="1"/>
    <col min="10" max="10" width="38.42578125" style="34" customWidth="1"/>
    <col min="11" max="13" width="17.28515625" style="34" customWidth="1"/>
    <col min="14" max="16384" width="17.28515625" style="34"/>
  </cols>
  <sheetData>
    <row r="1" spans="1:13" ht="15" customHeight="1" x14ac:dyDescent="0.2">
      <c r="A1" s="114" t="s">
        <v>0</v>
      </c>
      <c r="B1" s="6" t="s">
        <v>1</v>
      </c>
      <c r="C1" s="128" t="s">
        <v>2</v>
      </c>
      <c r="D1" s="125"/>
      <c r="E1" s="125"/>
      <c r="F1" s="125"/>
      <c r="G1" s="126"/>
      <c r="H1" s="6" t="s">
        <v>3</v>
      </c>
      <c r="I1" s="124" t="s">
        <v>152</v>
      </c>
      <c r="J1" s="125"/>
      <c r="K1" s="125"/>
      <c r="L1" s="125"/>
      <c r="M1" s="126"/>
    </row>
    <row r="2" spans="1:13" ht="49.5" customHeight="1" x14ac:dyDescent="0.2">
      <c r="A2" s="115"/>
      <c r="B2" s="7" t="s">
        <v>4</v>
      </c>
      <c r="C2" s="4" t="s">
        <v>148</v>
      </c>
      <c r="D2" s="5" t="s">
        <v>5</v>
      </c>
      <c r="E2" s="5" t="s">
        <v>6</v>
      </c>
      <c r="F2" s="5" t="s">
        <v>7</v>
      </c>
      <c r="G2" s="8" t="s">
        <v>8</v>
      </c>
      <c r="H2" s="7" t="s">
        <v>9</v>
      </c>
      <c r="I2" s="4" t="s">
        <v>148</v>
      </c>
      <c r="J2" s="5" t="s">
        <v>10</v>
      </c>
      <c r="K2" s="5" t="s">
        <v>11</v>
      </c>
      <c r="L2" s="5" t="s">
        <v>12</v>
      </c>
      <c r="M2" s="8" t="s">
        <v>13</v>
      </c>
    </row>
    <row r="3" spans="1:13" ht="15.75" customHeight="1" x14ac:dyDescent="0.2">
      <c r="A3" s="122" t="s">
        <v>183</v>
      </c>
      <c r="B3" s="120" t="s">
        <v>14</v>
      </c>
      <c r="C3" s="117"/>
      <c r="D3" s="117"/>
      <c r="E3" s="117"/>
      <c r="F3" s="117"/>
      <c r="G3" s="121"/>
      <c r="H3" s="120" t="s">
        <v>15</v>
      </c>
      <c r="I3" s="117"/>
      <c r="J3" s="117"/>
      <c r="K3" s="117"/>
      <c r="L3" s="117"/>
      <c r="M3" s="121"/>
    </row>
    <row r="4" spans="1:13" ht="27" customHeight="1" x14ac:dyDescent="0.2">
      <c r="A4" s="123"/>
      <c r="B4" s="35" t="s">
        <v>16</v>
      </c>
      <c r="C4" s="59" t="s">
        <v>153</v>
      </c>
      <c r="D4" s="65" t="s">
        <v>189</v>
      </c>
      <c r="E4" s="116" t="s">
        <v>193</v>
      </c>
      <c r="F4" s="127" t="s">
        <v>196</v>
      </c>
      <c r="G4" s="129">
        <v>86</v>
      </c>
      <c r="H4" s="36" t="s">
        <v>17</v>
      </c>
      <c r="I4" s="59" t="s">
        <v>155</v>
      </c>
      <c r="J4" s="65" t="s">
        <v>189</v>
      </c>
      <c r="K4" s="116" t="s">
        <v>193</v>
      </c>
      <c r="L4" s="116" t="s">
        <v>196</v>
      </c>
      <c r="M4" s="127" t="s">
        <v>296</v>
      </c>
    </row>
    <row r="5" spans="1:13" ht="40.5" customHeight="1" x14ac:dyDescent="0.2">
      <c r="A5" s="123"/>
      <c r="B5" s="35" t="s">
        <v>18</v>
      </c>
      <c r="C5" s="59" t="s">
        <v>2</v>
      </c>
      <c r="D5" s="46" t="s">
        <v>182</v>
      </c>
      <c r="E5" s="117"/>
      <c r="F5" s="117"/>
      <c r="G5" s="121"/>
      <c r="H5" s="36" t="s">
        <v>19</v>
      </c>
      <c r="I5" s="59" t="s">
        <v>152</v>
      </c>
      <c r="J5" s="46" t="s">
        <v>182</v>
      </c>
      <c r="K5" s="131"/>
      <c r="L5" s="131"/>
      <c r="M5" s="117"/>
    </row>
    <row r="6" spans="1:13" ht="186.75" customHeight="1" x14ac:dyDescent="0.2">
      <c r="A6" s="123"/>
      <c r="B6" s="35" t="s">
        <v>20</v>
      </c>
      <c r="C6" s="67" t="s">
        <v>191</v>
      </c>
      <c r="D6" s="67" t="s">
        <v>192</v>
      </c>
      <c r="E6" s="117"/>
      <c r="F6" s="117"/>
      <c r="G6" s="121"/>
      <c r="H6" s="36" t="s">
        <v>21</v>
      </c>
      <c r="I6" s="67" t="s">
        <v>204</v>
      </c>
      <c r="J6" s="37"/>
      <c r="K6" s="131"/>
      <c r="L6" s="131"/>
      <c r="M6" s="117"/>
    </row>
    <row r="7" spans="1:13" ht="27" customHeight="1" x14ac:dyDescent="0.2">
      <c r="A7" s="123"/>
      <c r="B7" s="35" t="s">
        <v>149</v>
      </c>
      <c r="C7" s="66" t="s">
        <v>193</v>
      </c>
      <c r="D7" s="67" t="s">
        <v>189</v>
      </c>
      <c r="E7" s="117"/>
      <c r="F7" s="117"/>
      <c r="G7" s="121"/>
      <c r="H7" s="38" t="s">
        <v>149</v>
      </c>
      <c r="I7" s="66" t="s">
        <v>193</v>
      </c>
      <c r="J7" s="67" t="s">
        <v>189</v>
      </c>
      <c r="K7" s="131"/>
      <c r="L7" s="131"/>
      <c r="M7" s="117"/>
    </row>
    <row r="8" spans="1:13" ht="144" customHeight="1" x14ac:dyDescent="0.2">
      <c r="A8" s="123"/>
      <c r="B8" s="35" t="s">
        <v>22</v>
      </c>
      <c r="C8" s="45">
        <v>414648303</v>
      </c>
      <c r="D8" s="65" t="s">
        <v>189</v>
      </c>
      <c r="E8" s="117"/>
      <c r="F8" s="117"/>
      <c r="G8" s="121"/>
      <c r="H8" s="36" t="s">
        <v>23</v>
      </c>
      <c r="I8" s="45">
        <v>0</v>
      </c>
      <c r="J8" s="75" t="s">
        <v>328</v>
      </c>
      <c r="K8" s="131"/>
      <c r="L8" s="131"/>
      <c r="M8" s="117"/>
    </row>
    <row r="9" spans="1:13" ht="69" customHeight="1" x14ac:dyDescent="0.2">
      <c r="A9" s="123"/>
      <c r="B9" s="35" t="s">
        <v>24</v>
      </c>
      <c r="C9" s="74">
        <f>C8/589500</f>
        <v>703.38982697201016</v>
      </c>
      <c r="D9" s="65" t="s">
        <v>194</v>
      </c>
      <c r="E9" s="117"/>
      <c r="F9" s="117"/>
      <c r="G9" s="121"/>
      <c r="H9" s="36" t="s">
        <v>25</v>
      </c>
      <c r="I9" s="76">
        <f>I8/589500</f>
        <v>0</v>
      </c>
      <c r="J9" s="65" t="s">
        <v>194</v>
      </c>
      <c r="K9" s="131"/>
      <c r="L9" s="131"/>
      <c r="M9" s="117"/>
    </row>
    <row r="10" spans="1:13" ht="37.5" customHeight="1" x14ac:dyDescent="0.2">
      <c r="A10" s="123"/>
      <c r="B10" s="35" t="s">
        <v>26</v>
      </c>
      <c r="C10" s="41">
        <v>41508</v>
      </c>
      <c r="D10" s="118" t="s">
        <v>188</v>
      </c>
      <c r="E10" s="117"/>
      <c r="F10" s="117"/>
      <c r="G10" s="121"/>
      <c r="H10" s="36" t="s">
        <v>27</v>
      </c>
      <c r="I10" s="39">
        <v>41215</v>
      </c>
      <c r="J10" s="118" t="s">
        <v>188</v>
      </c>
      <c r="K10" s="131"/>
      <c r="L10" s="131"/>
      <c r="M10" s="117"/>
    </row>
    <row r="11" spans="1:13" ht="51.75" customHeight="1" x14ac:dyDescent="0.2">
      <c r="A11" s="123"/>
      <c r="B11" s="35" t="s">
        <v>150</v>
      </c>
      <c r="C11" s="41">
        <v>41634</v>
      </c>
      <c r="D11" s="117"/>
      <c r="E11" s="117"/>
      <c r="F11" s="117"/>
      <c r="G11" s="121"/>
      <c r="H11" s="38" t="s">
        <v>150</v>
      </c>
      <c r="I11" s="39">
        <v>41542</v>
      </c>
      <c r="J11" s="117"/>
      <c r="K11" s="131"/>
      <c r="L11" s="131"/>
      <c r="M11" s="117"/>
    </row>
    <row r="12" spans="1:13" ht="37.5" customHeight="1" x14ac:dyDescent="0.2">
      <c r="A12" s="123"/>
      <c r="B12" s="35" t="s">
        <v>28</v>
      </c>
      <c r="C12" s="69" t="s">
        <v>195</v>
      </c>
      <c r="D12" s="65" t="s">
        <v>189</v>
      </c>
      <c r="E12" s="117"/>
      <c r="F12" s="117"/>
      <c r="G12" s="121"/>
      <c r="H12" s="36" t="s">
        <v>29</v>
      </c>
      <c r="I12" s="69" t="s">
        <v>211</v>
      </c>
      <c r="J12" s="65" t="s">
        <v>189</v>
      </c>
      <c r="K12" s="131"/>
      <c r="L12" s="131"/>
      <c r="M12" s="117"/>
    </row>
    <row r="13" spans="1:13" ht="15.75" customHeight="1" x14ac:dyDescent="0.2">
      <c r="A13" s="123"/>
      <c r="B13" s="120" t="s">
        <v>30</v>
      </c>
      <c r="C13" s="117"/>
      <c r="D13" s="117"/>
      <c r="E13" s="117"/>
      <c r="F13" s="117"/>
      <c r="G13" s="121"/>
      <c r="H13" s="120" t="s">
        <v>31</v>
      </c>
      <c r="I13" s="117"/>
      <c r="J13" s="117"/>
      <c r="K13" s="117"/>
      <c r="L13" s="117"/>
      <c r="M13" s="121"/>
    </row>
    <row r="14" spans="1:13" ht="33" customHeight="1" x14ac:dyDescent="0.2">
      <c r="A14" s="123"/>
      <c r="B14" s="35" t="s">
        <v>32</v>
      </c>
      <c r="C14" s="59" t="s">
        <v>153</v>
      </c>
      <c r="D14" s="65" t="s">
        <v>189</v>
      </c>
      <c r="E14" s="119">
        <f>C19</f>
        <v>1919.546629610023</v>
      </c>
      <c r="F14" s="130" t="s">
        <v>96</v>
      </c>
      <c r="G14" s="133" t="s">
        <v>184</v>
      </c>
      <c r="H14" s="36" t="s">
        <v>33</v>
      </c>
      <c r="I14" s="59" t="s">
        <v>156</v>
      </c>
      <c r="J14" s="65" t="s">
        <v>189</v>
      </c>
      <c r="K14" s="132">
        <f>I19</f>
        <v>928.60967260390157</v>
      </c>
      <c r="L14" s="127" t="s">
        <v>96</v>
      </c>
      <c r="M14" s="135" t="s">
        <v>216</v>
      </c>
    </row>
    <row r="15" spans="1:13" ht="40.5" customHeight="1" x14ac:dyDescent="0.2">
      <c r="A15" s="123"/>
      <c r="B15" s="35" t="s">
        <v>34</v>
      </c>
      <c r="C15" s="59" t="s">
        <v>2</v>
      </c>
      <c r="D15" s="68" t="s">
        <v>182</v>
      </c>
      <c r="E15" s="117"/>
      <c r="F15" s="117"/>
      <c r="G15" s="121"/>
      <c r="H15" s="36" t="s">
        <v>35</v>
      </c>
      <c r="I15" s="59" t="s">
        <v>152</v>
      </c>
      <c r="J15" s="68" t="s">
        <v>182</v>
      </c>
      <c r="K15" s="117"/>
      <c r="L15" s="117"/>
      <c r="M15" s="121"/>
    </row>
    <row r="16" spans="1:13" ht="135.75" customHeight="1" x14ac:dyDescent="0.2">
      <c r="A16" s="123"/>
      <c r="B16" s="35" t="s">
        <v>36</v>
      </c>
      <c r="C16" s="67" t="s">
        <v>190</v>
      </c>
      <c r="D16" s="67" t="s">
        <v>205</v>
      </c>
      <c r="E16" s="117"/>
      <c r="F16" s="117"/>
      <c r="G16" s="121"/>
      <c r="H16" s="36" t="s">
        <v>37</v>
      </c>
      <c r="I16" s="67" t="s">
        <v>206</v>
      </c>
      <c r="J16" s="67" t="s">
        <v>207</v>
      </c>
      <c r="K16" s="117"/>
      <c r="L16" s="117"/>
      <c r="M16" s="121"/>
    </row>
    <row r="17" spans="1:13" ht="27" customHeight="1" x14ac:dyDescent="0.2">
      <c r="A17" s="123"/>
      <c r="B17" s="35" t="s">
        <v>38</v>
      </c>
      <c r="C17" s="66" t="s">
        <v>181</v>
      </c>
      <c r="D17" s="67" t="s">
        <v>189</v>
      </c>
      <c r="E17" s="117"/>
      <c r="F17" s="117"/>
      <c r="G17" s="121"/>
      <c r="H17" s="36" t="s">
        <v>39</v>
      </c>
      <c r="I17" s="66" t="s">
        <v>193</v>
      </c>
      <c r="J17" s="68" t="s">
        <v>189</v>
      </c>
      <c r="K17" s="117"/>
      <c r="L17" s="117"/>
      <c r="M17" s="121"/>
    </row>
    <row r="18" spans="1:13" ht="97.5" customHeight="1" x14ac:dyDescent="0.2">
      <c r="A18" s="123"/>
      <c r="B18" s="35" t="s">
        <v>40</v>
      </c>
      <c r="C18" s="62">
        <v>1087807075</v>
      </c>
      <c r="D18" s="64" t="s">
        <v>185</v>
      </c>
      <c r="E18" s="117"/>
      <c r="F18" s="117"/>
      <c r="G18" s="121"/>
      <c r="H18" s="36" t="s">
        <v>41</v>
      </c>
      <c r="I18" s="45">
        <v>547415402</v>
      </c>
      <c r="J18" s="65" t="s">
        <v>189</v>
      </c>
      <c r="K18" s="117"/>
      <c r="L18" s="117"/>
      <c r="M18" s="121"/>
    </row>
    <row r="19" spans="1:13" ht="40.5" customHeight="1" x14ac:dyDescent="0.2">
      <c r="A19" s="123"/>
      <c r="B19" s="35" t="s">
        <v>42</v>
      </c>
      <c r="C19" s="63">
        <f>C18/566700</f>
        <v>1919.546629610023</v>
      </c>
      <c r="D19" s="65" t="s">
        <v>187</v>
      </c>
      <c r="E19" s="117"/>
      <c r="F19" s="117"/>
      <c r="G19" s="121"/>
      <c r="H19" s="36" t="s">
        <v>43</v>
      </c>
      <c r="I19" s="76">
        <f>I18/589500</f>
        <v>928.60967260390157</v>
      </c>
      <c r="J19" s="65" t="s">
        <v>194</v>
      </c>
      <c r="K19" s="117"/>
      <c r="L19" s="117"/>
      <c r="M19" s="121"/>
    </row>
    <row r="20" spans="1:13" ht="24" customHeight="1" x14ac:dyDescent="0.2">
      <c r="A20" s="123"/>
      <c r="B20" s="35" t="s">
        <v>44</v>
      </c>
      <c r="C20" s="41">
        <v>41114</v>
      </c>
      <c r="D20" s="118" t="s">
        <v>188</v>
      </c>
      <c r="E20" s="117"/>
      <c r="F20" s="117"/>
      <c r="G20" s="121"/>
      <c r="H20" s="36" t="s">
        <v>45</v>
      </c>
      <c r="I20" s="39">
        <v>41516</v>
      </c>
      <c r="J20" s="118" t="s">
        <v>188</v>
      </c>
      <c r="K20" s="117"/>
      <c r="L20" s="117"/>
      <c r="M20" s="121"/>
    </row>
    <row r="21" spans="1:13" ht="24" customHeight="1" x14ac:dyDescent="0.2">
      <c r="A21" s="123"/>
      <c r="B21" s="35" t="s">
        <v>46</v>
      </c>
      <c r="C21" s="41">
        <v>41198</v>
      </c>
      <c r="D21" s="117"/>
      <c r="E21" s="117"/>
      <c r="F21" s="117"/>
      <c r="G21" s="121"/>
      <c r="H21" s="36" t="s">
        <v>47</v>
      </c>
      <c r="I21" s="39">
        <v>41571</v>
      </c>
      <c r="J21" s="117"/>
      <c r="K21" s="117"/>
      <c r="L21" s="117"/>
      <c r="M21" s="121"/>
    </row>
    <row r="22" spans="1:13" ht="41.25" customHeight="1" x14ac:dyDescent="0.2">
      <c r="A22" s="123"/>
      <c r="B22" s="35" t="s">
        <v>48</v>
      </c>
      <c r="C22" s="69" t="s">
        <v>186</v>
      </c>
      <c r="D22" s="65" t="s">
        <v>189</v>
      </c>
      <c r="E22" s="117"/>
      <c r="F22" s="117"/>
      <c r="G22" s="121"/>
      <c r="H22" s="36" t="s">
        <v>49</v>
      </c>
      <c r="I22" s="69" t="s">
        <v>210</v>
      </c>
      <c r="J22" s="65" t="s">
        <v>189</v>
      </c>
      <c r="K22" s="117"/>
      <c r="L22" s="117"/>
      <c r="M22" s="121"/>
    </row>
    <row r="23" spans="1:13" ht="15.75" customHeight="1" x14ac:dyDescent="0.2">
      <c r="A23" s="123"/>
      <c r="B23" s="120" t="s">
        <v>50</v>
      </c>
      <c r="C23" s="117"/>
      <c r="D23" s="117"/>
      <c r="E23" s="117"/>
      <c r="F23" s="117"/>
      <c r="G23" s="121"/>
      <c r="H23" s="120" t="s">
        <v>51</v>
      </c>
      <c r="I23" s="117"/>
      <c r="J23" s="117"/>
      <c r="K23" s="117"/>
      <c r="L23" s="117"/>
      <c r="M23" s="121"/>
    </row>
    <row r="24" spans="1:13" ht="13.5" customHeight="1" x14ac:dyDescent="0.2">
      <c r="A24" s="123"/>
      <c r="B24" s="35" t="s">
        <v>52</v>
      </c>
      <c r="C24" s="69" t="s">
        <v>197</v>
      </c>
      <c r="D24" s="65" t="s">
        <v>189</v>
      </c>
      <c r="E24" s="134">
        <f>C29</f>
        <v>154.26229422077921</v>
      </c>
      <c r="F24" s="127" t="s">
        <v>96</v>
      </c>
      <c r="G24" s="129">
        <v>87</v>
      </c>
      <c r="H24" s="36" t="s">
        <v>53</v>
      </c>
      <c r="I24" s="59" t="s">
        <v>157</v>
      </c>
      <c r="J24" s="65" t="s">
        <v>189</v>
      </c>
      <c r="K24" s="134">
        <f>I29</f>
        <v>34.200561688311687</v>
      </c>
      <c r="L24" s="127" t="s">
        <v>96</v>
      </c>
      <c r="M24" s="129">
        <v>188</v>
      </c>
    </row>
    <row r="25" spans="1:13" ht="40.5" customHeight="1" x14ac:dyDescent="0.2">
      <c r="A25" s="123"/>
      <c r="B25" s="35" t="s">
        <v>54</v>
      </c>
      <c r="C25" s="59" t="s">
        <v>2</v>
      </c>
      <c r="D25" s="68" t="s">
        <v>182</v>
      </c>
      <c r="E25" s="117"/>
      <c r="F25" s="117"/>
      <c r="G25" s="121"/>
      <c r="H25" s="36" t="s">
        <v>55</v>
      </c>
      <c r="I25" s="59" t="s">
        <v>152</v>
      </c>
      <c r="J25" s="68" t="s">
        <v>182</v>
      </c>
      <c r="K25" s="117"/>
      <c r="L25" s="117"/>
      <c r="M25" s="121"/>
    </row>
    <row r="26" spans="1:13" ht="147" customHeight="1" x14ac:dyDescent="0.2">
      <c r="A26" s="123"/>
      <c r="B26" s="35" t="s">
        <v>56</v>
      </c>
      <c r="C26" s="68" t="s">
        <v>198</v>
      </c>
      <c r="D26" s="68" t="s">
        <v>189</v>
      </c>
      <c r="E26" s="117"/>
      <c r="F26" s="117"/>
      <c r="G26" s="121"/>
      <c r="H26" s="36" t="s">
        <v>57</v>
      </c>
      <c r="I26" s="68" t="s">
        <v>212</v>
      </c>
      <c r="J26" s="67" t="s">
        <v>214</v>
      </c>
      <c r="K26" s="117"/>
      <c r="L26" s="117"/>
      <c r="M26" s="121"/>
    </row>
    <row r="27" spans="1:13" ht="27" customHeight="1" x14ac:dyDescent="0.2">
      <c r="A27" s="123"/>
      <c r="B27" s="35" t="s">
        <v>58</v>
      </c>
      <c r="C27" s="66" t="s">
        <v>181</v>
      </c>
      <c r="D27" s="68" t="s">
        <v>189</v>
      </c>
      <c r="E27" s="117"/>
      <c r="F27" s="117"/>
      <c r="G27" s="121"/>
      <c r="H27" s="36" t="s">
        <v>59</v>
      </c>
      <c r="I27" s="66" t="s">
        <v>193</v>
      </c>
      <c r="J27" s="68" t="s">
        <v>189</v>
      </c>
      <c r="K27" s="117"/>
      <c r="L27" s="117"/>
      <c r="M27" s="121"/>
    </row>
    <row r="28" spans="1:13" ht="72.75" customHeight="1" x14ac:dyDescent="0.2">
      <c r="A28" s="123"/>
      <c r="B28" s="35" t="s">
        <v>60</v>
      </c>
      <c r="C28" s="47">
        <f>50502*1881.62</f>
        <v>95025573.239999995</v>
      </c>
      <c r="D28" s="71" t="s">
        <v>199</v>
      </c>
      <c r="E28" s="117"/>
      <c r="F28" s="117"/>
      <c r="G28" s="121"/>
      <c r="H28" s="36" t="s">
        <v>61</v>
      </c>
      <c r="I28" s="49">
        <v>21067546</v>
      </c>
      <c r="J28" s="70" t="s">
        <v>189</v>
      </c>
      <c r="K28" s="117"/>
      <c r="L28" s="117"/>
      <c r="M28" s="121"/>
    </row>
    <row r="29" spans="1:13" ht="42" customHeight="1" x14ac:dyDescent="0.2">
      <c r="A29" s="123"/>
      <c r="B29" s="35" t="s">
        <v>62</v>
      </c>
      <c r="C29" s="73">
        <f>C28/616000</f>
        <v>154.26229422077921</v>
      </c>
      <c r="D29" s="65" t="s">
        <v>189</v>
      </c>
      <c r="E29" s="117"/>
      <c r="F29" s="117"/>
      <c r="G29" s="121"/>
      <c r="H29" s="36" t="s">
        <v>63</v>
      </c>
      <c r="I29" s="77">
        <f>I28/616000</f>
        <v>34.200561688311687</v>
      </c>
      <c r="J29" s="65" t="s">
        <v>208</v>
      </c>
      <c r="K29" s="117"/>
      <c r="L29" s="117"/>
      <c r="M29" s="121"/>
    </row>
    <row r="30" spans="1:13" ht="13.5" customHeight="1" x14ac:dyDescent="0.2">
      <c r="A30" s="123"/>
      <c r="B30" s="35" t="s">
        <v>64</v>
      </c>
      <c r="C30" s="41">
        <v>41843</v>
      </c>
      <c r="D30" s="118" t="s">
        <v>188</v>
      </c>
      <c r="E30" s="117"/>
      <c r="F30" s="117"/>
      <c r="G30" s="121"/>
      <c r="H30" s="36" t="s">
        <v>65</v>
      </c>
      <c r="I30" s="42">
        <v>41843</v>
      </c>
      <c r="J30" s="118" t="s">
        <v>188</v>
      </c>
      <c r="K30" s="117"/>
      <c r="L30" s="117"/>
      <c r="M30" s="121"/>
    </row>
    <row r="31" spans="1:13" ht="32.25" customHeight="1" x14ac:dyDescent="0.2">
      <c r="A31" s="123"/>
      <c r="B31" s="35" t="s">
        <v>66</v>
      </c>
      <c r="C31" s="41">
        <v>41863</v>
      </c>
      <c r="D31" s="117"/>
      <c r="E31" s="117"/>
      <c r="F31" s="117"/>
      <c r="G31" s="121"/>
      <c r="H31" s="36" t="s">
        <v>67</v>
      </c>
      <c r="I31" s="42">
        <v>41876</v>
      </c>
      <c r="J31" s="117"/>
      <c r="K31" s="117"/>
      <c r="L31" s="117"/>
      <c r="M31" s="121"/>
    </row>
    <row r="32" spans="1:13" ht="40.5" customHeight="1" x14ac:dyDescent="0.2">
      <c r="A32" s="123"/>
      <c r="B32" s="35" t="s">
        <v>68</v>
      </c>
      <c r="C32" s="70" t="s">
        <v>200</v>
      </c>
      <c r="D32" s="70" t="s">
        <v>189</v>
      </c>
      <c r="E32" s="117"/>
      <c r="F32" s="117"/>
      <c r="G32" s="121"/>
      <c r="H32" s="36" t="s">
        <v>69</v>
      </c>
      <c r="I32" s="71" t="s">
        <v>209</v>
      </c>
      <c r="J32" s="70" t="s">
        <v>189</v>
      </c>
      <c r="K32" s="117"/>
      <c r="L32" s="117"/>
      <c r="M32" s="121"/>
    </row>
    <row r="33" spans="1:13" ht="15.75" customHeight="1" x14ac:dyDescent="0.2">
      <c r="A33" s="123"/>
      <c r="B33" s="120" t="s">
        <v>70</v>
      </c>
      <c r="C33" s="117"/>
      <c r="D33" s="117"/>
      <c r="E33" s="117"/>
      <c r="F33" s="117"/>
      <c r="G33" s="121"/>
      <c r="H33" s="120" t="s">
        <v>71</v>
      </c>
      <c r="I33" s="117"/>
      <c r="J33" s="117"/>
      <c r="K33" s="117"/>
      <c r="L33" s="117"/>
      <c r="M33" s="121"/>
    </row>
    <row r="34" spans="1:13" ht="27" customHeight="1" x14ac:dyDescent="0.2">
      <c r="A34" s="123"/>
      <c r="B34" s="35" t="s">
        <v>72</v>
      </c>
      <c r="C34" s="59" t="s">
        <v>154</v>
      </c>
      <c r="D34" s="68" t="s">
        <v>189</v>
      </c>
      <c r="E34" s="116" t="s">
        <v>193</v>
      </c>
      <c r="F34" s="140" t="s">
        <v>196</v>
      </c>
      <c r="G34" s="129">
        <v>88</v>
      </c>
      <c r="H34" s="36" t="s">
        <v>73</v>
      </c>
      <c r="I34" s="46" t="s">
        <v>158</v>
      </c>
      <c r="J34" s="68" t="s">
        <v>189</v>
      </c>
      <c r="K34" s="141">
        <f>I39</f>
        <v>33.246951298701298</v>
      </c>
      <c r="L34" s="140" t="s">
        <v>96</v>
      </c>
      <c r="M34" s="129">
        <v>189</v>
      </c>
    </row>
    <row r="35" spans="1:13" ht="27" customHeight="1" x14ac:dyDescent="0.2">
      <c r="A35" s="123"/>
      <c r="B35" s="35" t="s">
        <v>74</v>
      </c>
      <c r="C35" s="59" t="s">
        <v>2</v>
      </c>
      <c r="D35" s="68" t="s">
        <v>182</v>
      </c>
      <c r="E35" s="117"/>
      <c r="F35" s="117"/>
      <c r="G35" s="121"/>
      <c r="H35" s="36" t="s">
        <v>75</v>
      </c>
      <c r="I35" s="59" t="s">
        <v>152</v>
      </c>
      <c r="J35" s="68" t="s">
        <v>182</v>
      </c>
      <c r="K35" s="117"/>
      <c r="L35" s="117"/>
      <c r="M35" s="121"/>
    </row>
    <row r="36" spans="1:13" ht="242.25" customHeight="1" x14ac:dyDescent="0.2">
      <c r="A36" s="123"/>
      <c r="B36" s="35" t="s">
        <v>76</v>
      </c>
      <c r="C36" s="68" t="s">
        <v>202</v>
      </c>
      <c r="D36" s="68" t="s">
        <v>201</v>
      </c>
      <c r="E36" s="117"/>
      <c r="F36" s="117"/>
      <c r="G36" s="121"/>
      <c r="H36" s="36" t="s">
        <v>77</v>
      </c>
      <c r="I36" s="68" t="s">
        <v>213</v>
      </c>
      <c r="J36" s="67" t="s">
        <v>214</v>
      </c>
      <c r="K36" s="117"/>
      <c r="L36" s="117"/>
      <c r="M36" s="121"/>
    </row>
    <row r="37" spans="1:13" ht="37.5" customHeight="1" x14ac:dyDescent="0.2">
      <c r="A37" s="123"/>
      <c r="B37" s="35" t="s">
        <v>78</v>
      </c>
      <c r="C37" s="66" t="s">
        <v>193</v>
      </c>
      <c r="D37" s="68" t="s">
        <v>189</v>
      </c>
      <c r="E37" s="117"/>
      <c r="F37" s="117"/>
      <c r="G37" s="121"/>
      <c r="H37" s="36" t="s">
        <v>79</v>
      </c>
      <c r="I37" s="66" t="s">
        <v>193</v>
      </c>
      <c r="J37" s="68" t="s">
        <v>189</v>
      </c>
      <c r="K37" s="117"/>
      <c r="L37" s="117"/>
      <c r="M37" s="121"/>
    </row>
    <row r="38" spans="1:13" ht="72" customHeight="1" x14ac:dyDescent="0.2">
      <c r="A38" s="123"/>
      <c r="B38" s="35" t="s">
        <v>80</v>
      </c>
      <c r="C38" s="47">
        <f>82550*1899.03</f>
        <v>156764926.5</v>
      </c>
      <c r="D38" s="70" t="s">
        <v>203</v>
      </c>
      <c r="E38" s="117"/>
      <c r="F38" s="117"/>
      <c r="G38" s="121"/>
      <c r="H38" s="36" t="s">
        <v>81</v>
      </c>
      <c r="I38" s="49">
        <v>20480122</v>
      </c>
      <c r="J38" s="70" t="s">
        <v>189</v>
      </c>
      <c r="K38" s="117"/>
      <c r="L38" s="117"/>
      <c r="M38" s="121"/>
    </row>
    <row r="39" spans="1:13" ht="27" customHeight="1" x14ac:dyDescent="0.2">
      <c r="A39" s="123"/>
      <c r="B39" s="35" t="s">
        <v>82</v>
      </c>
      <c r="C39" s="72">
        <f>C38/589500</f>
        <v>265.92862849872773</v>
      </c>
      <c r="D39" s="70" t="s">
        <v>194</v>
      </c>
      <c r="E39" s="117"/>
      <c r="F39" s="117"/>
      <c r="G39" s="121"/>
      <c r="H39" s="36" t="s">
        <v>83</v>
      </c>
      <c r="I39" s="77">
        <f>I38/616000</f>
        <v>33.246951298701298</v>
      </c>
      <c r="J39" s="65" t="s">
        <v>208</v>
      </c>
      <c r="K39" s="117"/>
      <c r="L39" s="117"/>
      <c r="M39" s="121"/>
    </row>
    <row r="40" spans="1:13" ht="15.75" customHeight="1" x14ac:dyDescent="0.2">
      <c r="A40" s="123"/>
      <c r="B40" s="35" t="s">
        <v>84</v>
      </c>
      <c r="C40" s="41">
        <v>41402</v>
      </c>
      <c r="D40" s="118" t="s">
        <v>188</v>
      </c>
      <c r="E40" s="117"/>
      <c r="F40" s="117"/>
      <c r="G40" s="121"/>
      <c r="H40" s="36" t="s">
        <v>85</v>
      </c>
      <c r="I40" s="42">
        <v>41836</v>
      </c>
      <c r="J40" s="118" t="s">
        <v>188</v>
      </c>
      <c r="K40" s="117"/>
      <c r="L40" s="117"/>
      <c r="M40" s="121"/>
    </row>
    <row r="41" spans="1:13" ht="27" customHeight="1" x14ac:dyDescent="0.2">
      <c r="A41" s="123"/>
      <c r="B41" s="35" t="s">
        <v>86</v>
      </c>
      <c r="C41" s="41">
        <v>41431</v>
      </c>
      <c r="D41" s="117"/>
      <c r="E41" s="117"/>
      <c r="F41" s="117"/>
      <c r="G41" s="121"/>
      <c r="H41" s="36" t="s">
        <v>87</v>
      </c>
      <c r="I41" s="42">
        <v>41870</v>
      </c>
      <c r="J41" s="117"/>
      <c r="K41" s="117"/>
      <c r="L41" s="117"/>
      <c r="M41" s="121"/>
    </row>
    <row r="42" spans="1:13" ht="26.25" customHeight="1" x14ac:dyDescent="0.2">
      <c r="A42" s="123"/>
      <c r="B42" s="43" t="s">
        <v>88</v>
      </c>
      <c r="C42" s="70" t="s">
        <v>200</v>
      </c>
      <c r="D42" s="70" t="s">
        <v>189</v>
      </c>
      <c r="E42" s="117"/>
      <c r="F42" s="117"/>
      <c r="G42" s="121"/>
      <c r="H42" s="44" t="s">
        <v>89</v>
      </c>
      <c r="I42" s="71" t="s">
        <v>215</v>
      </c>
      <c r="J42" s="70" t="s">
        <v>189</v>
      </c>
      <c r="K42" s="117"/>
      <c r="L42" s="117"/>
      <c r="M42" s="121"/>
    </row>
    <row r="43" spans="1:13" ht="22.5" customHeight="1" x14ac:dyDescent="0.2">
      <c r="A43" s="3"/>
      <c r="B43" s="142" t="s">
        <v>90</v>
      </c>
      <c r="C43" s="143"/>
      <c r="D43" s="143"/>
      <c r="E43" s="144">
        <f>SUM(E4:E42)</f>
        <v>2073.8089238308021</v>
      </c>
      <c r="F43" s="143"/>
      <c r="G43" s="145"/>
      <c r="H43" s="142" t="s">
        <v>91</v>
      </c>
      <c r="I43" s="143"/>
      <c r="J43" s="143"/>
      <c r="K43" s="144">
        <f>SUM(K4:K42)</f>
        <v>996.05718559091463</v>
      </c>
      <c r="L43" s="143"/>
      <c r="M43" s="145"/>
    </row>
    <row r="44" spans="1:13" ht="22.5" customHeight="1" thickBot="1" x14ac:dyDescent="0.25">
      <c r="A44" s="3"/>
      <c r="B44" s="136" t="s">
        <v>92</v>
      </c>
      <c r="C44" s="137"/>
      <c r="D44" s="137"/>
      <c r="E44" s="138" t="str">
        <f>IF(E43&gt;=925,"CUMPLE","NO CUMPLE")</f>
        <v>CUMPLE</v>
      </c>
      <c r="F44" s="137"/>
      <c r="G44" s="139"/>
      <c r="H44" s="136" t="s">
        <v>93</v>
      </c>
      <c r="I44" s="137"/>
      <c r="J44" s="137"/>
      <c r="K44" s="138" t="str">
        <f>IF(K43&gt;=925,"CUMPLE","NO CUMPLE")</f>
        <v>CUMPLE</v>
      </c>
      <c r="L44" s="137"/>
      <c r="M44" s="139"/>
    </row>
  </sheetData>
  <mergeCells count="52">
    <mergeCell ref="E43:G43"/>
    <mergeCell ref="B43:D43"/>
    <mergeCell ref="D40:D41"/>
    <mergeCell ref="M34:M42"/>
    <mergeCell ref="B33:G33"/>
    <mergeCell ref="M14:M22"/>
    <mergeCell ref="J20:J21"/>
    <mergeCell ref="D20:D21"/>
    <mergeCell ref="B44:D44"/>
    <mergeCell ref="E34:E42"/>
    <mergeCell ref="K44:M44"/>
    <mergeCell ref="L34:L42"/>
    <mergeCell ref="F34:F42"/>
    <mergeCell ref="G34:G42"/>
    <mergeCell ref="K34:K42"/>
    <mergeCell ref="J40:J41"/>
    <mergeCell ref="E44:G44"/>
    <mergeCell ref="H44:J44"/>
    <mergeCell ref="H43:J43"/>
    <mergeCell ref="K43:M43"/>
    <mergeCell ref="D30:D31"/>
    <mergeCell ref="F14:F22"/>
    <mergeCell ref="K4:K12"/>
    <mergeCell ref="K14:K22"/>
    <mergeCell ref="L24:L32"/>
    <mergeCell ref="B23:G23"/>
    <mergeCell ref="G14:G22"/>
    <mergeCell ref="B13:G13"/>
    <mergeCell ref="F4:F12"/>
    <mergeCell ref="G24:G32"/>
    <mergeCell ref="L4:L12"/>
    <mergeCell ref="G4:G12"/>
    <mergeCell ref="J10:J11"/>
    <mergeCell ref="K24:K32"/>
    <mergeCell ref="L14:L22"/>
    <mergeCell ref="E24:E32"/>
    <mergeCell ref="A1:A2"/>
    <mergeCell ref="E4:E12"/>
    <mergeCell ref="D10:D11"/>
    <mergeCell ref="E14:E22"/>
    <mergeCell ref="H13:M13"/>
    <mergeCell ref="A3:A42"/>
    <mergeCell ref="B3:G3"/>
    <mergeCell ref="I1:M1"/>
    <mergeCell ref="H3:M3"/>
    <mergeCell ref="M4:M12"/>
    <mergeCell ref="C1:G1"/>
    <mergeCell ref="F24:F32"/>
    <mergeCell ref="H33:M33"/>
    <mergeCell ref="H23:M23"/>
    <mergeCell ref="J30:J31"/>
    <mergeCell ref="M24:M32"/>
  </mergeCells>
  <pageMargins left="0.25" right="0.25" top="0.75" bottom="0.75" header="0.3" footer="0.3"/>
  <pageSetup paperSize="522"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85" zoomScaleNormal="85" workbookViewId="0">
      <pane xSplit="2" ySplit="2" topLeftCell="C21" activePane="bottomRight" state="frozen"/>
      <selection pane="topRight" activeCell="C1" sqref="C1"/>
      <selection pane="bottomLeft" activeCell="A3" sqref="A3"/>
      <selection pane="bottomRight" activeCell="H31" sqref="H31"/>
    </sheetView>
  </sheetViews>
  <sheetFormatPr baseColWidth="10" defaultColWidth="17.28515625" defaultRowHeight="15.75" customHeight="1" x14ac:dyDescent="0.2"/>
  <cols>
    <col min="1" max="1" width="36.42578125" style="34" bestFit="1" customWidth="1"/>
    <col min="2" max="2" width="49.85546875" style="34" bestFit="1" customWidth="1"/>
    <col min="3" max="3" width="47.140625" style="34" bestFit="1" customWidth="1"/>
    <col min="4" max="4" width="35.42578125" style="34" bestFit="1" customWidth="1"/>
    <col min="5" max="5" width="9.28515625" style="34" customWidth="1"/>
    <col min="6" max="6" width="7.5703125" style="34" hidden="1" customWidth="1"/>
    <col min="7" max="7" width="7" style="34" customWidth="1"/>
    <col min="8" max="8" width="47.140625" style="34" bestFit="1" customWidth="1"/>
    <col min="9" max="9" width="35.42578125" style="34" bestFit="1" customWidth="1"/>
    <col min="10" max="10" width="9.28515625" style="34" customWidth="1"/>
    <col min="11" max="11" width="7.5703125" style="34" hidden="1" customWidth="1"/>
    <col min="12" max="12" width="7" style="34" customWidth="1"/>
    <col min="13" max="16384" width="17.28515625" style="34"/>
  </cols>
  <sheetData>
    <row r="1" spans="1:12" ht="13.5" customHeight="1" x14ac:dyDescent="0.2">
      <c r="A1" s="155" t="s">
        <v>97</v>
      </c>
      <c r="B1" s="123"/>
      <c r="C1" s="78" t="s">
        <v>94</v>
      </c>
      <c r="D1" s="159" t="s">
        <v>2</v>
      </c>
      <c r="E1" s="157"/>
      <c r="F1" s="157"/>
      <c r="G1" s="157"/>
      <c r="H1" s="111" t="s">
        <v>95</v>
      </c>
      <c r="I1" s="156" t="s">
        <v>159</v>
      </c>
      <c r="J1" s="157"/>
      <c r="K1" s="157"/>
      <c r="L1" s="158"/>
    </row>
    <row r="2" spans="1:12" ht="13.5" customHeight="1" x14ac:dyDescent="0.2">
      <c r="A2" s="143"/>
      <c r="B2" s="123"/>
      <c r="C2" s="61" t="s">
        <v>151</v>
      </c>
      <c r="D2" s="10" t="s">
        <v>5</v>
      </c>
      <c r="E2" s="10" t="s">
        <v>7</v>
      </c>
      <c r="F2" s="10"/>
      <c r="G2" s="101" t="s">
        <v>8</v>
      </c>
      <c r="H2" s="100" t="s">
        <v>151</v>
      </c>
      <c r="I2" s="10" t="s">
        <v>98</v>
      </c>
      <c r="J2" s="10" t="s">
        <v>99</v>
      </c>
      <c r="K2" s="10"/>
      <c r="L2" s="2" t="s">
        <v>100</v>
      </c>
    </row>
    <row r="3" spans="1:12" ht="13.5" customHeight="1" x14ac:dyDescent="0.2">
      <c r="A3" s="149" t="s">
        <v>101</v>
      </c>
      <c r="B3" s="123"/>
      <c r="C3" s="61"/>
      <c r="D3" s="10"/>
      <c r="E3" s="10"/>
      <c r="F3" s="10"/>
      <c r="G3" s="101"/>
      <c r="H3" s="100"/>
      <c r="I3" s="10"/>
      <c r="J3" s="10"/>
      <c r="K3" s="10"/>
      <c r="L3" s="2"/>
    </row>
    <row r="4" spans="1:12" ht="67.5" customHeight="1" x14ac:dyDescent="0.2">
      <c r="A4" s="102" t="s">
        <v>160</v>
      </c>
      <c r="B4" s="108" t="s">
        <v>161</v>
      </c>
      <c r="C4" s="79" t="s">
        <v>217</v>
      </c>
      <c r="D4" s="71" t="s">
        <v>218</v>
      </c>
      <c r="E4" s="70" t="s">
        <v>96</v>
      </c>
      <c r="F4" s="40"/>
      <c r="G4" s="103">
        <v>92</v>
      </c>
      <c r="H4" s="50" t="s">
        <v>275</v>
      </c>
      <c r="I4" s="50" t="s">
        <v>269</v>
      </c>
      <c r="J4" s="48" t="s">
        <v>96</v>
      </c>
      <c r="K4" s="40"/>
      <c r="L4" s="52">
        <v>67</v>
      </c>
    </row>
    <row r="5" spans="1:12" ht="81" customHeight="1" x14ac:dyDescent="0.2">
      <c r="A5" s="102" t="s">
        <v>162</v>
      </c>
      <c r="B5" s="108" t="s">
        <v>163</v>
      </c>
      <c r="C5" s="79" t="s">
        <v>221</v>
      </c>
      <c r="D5" s="71" t="s">
        <v>220</v>
      </c>
      <c r="E5" s="70" t="s">
        <v>96</v>
      </c>
      <c r="F5" s="53"/>
      <c r="G5" s="70" t="s">
        <v>219</v>
      </c>
      <c r="H5" s="50" t="s">
        <v>276</v>
      </c>
      <c r="I5" s="50" t="s">
        <v>270</v>
      </c>
      <c r="J5" s="48" t="s">
        <v>96</v>
      </c>
      <c r="K5" s="53"/>
      <c r="L5" s="54">
        <v>70</v>
      </c>
    </row>
    <row r="6" spans="1:12" ht="94.5" customHeight="1" x14ac:dyDescent="0.2">
      <c r="A6" s="102" t="s">
        <v>164</v>
      </c>
      <c r="B6" s="108" t="s">
        <v>165</v>
      </c>
      <c r="C6" s="79" t="s">
        <v>222</v>
      </c>
      <c r="D6" s="71" t="s">
        <v>223</v>
      </c>
      <c r="E6" s="70" t="s">
        <v>96</v>
      </c>
      <c r="F6" s="40"/>
      <c r="G6" s="103">
        <v>99</v>
      </c>
      <c r="H6" s="48" t="s">
        <v>222</v>
      </c>
      <c r="I6" s="50" t="s">
        <v>271</v>
      </c>
      <c r="J6" s="48" t="s">
        <v>96</v>
      </c>
      <c r="K6" s="40"/>
      <c r="L6" s="52">
        <v>77</v>
      </c>
    </row>
    <row r="7" spans="1:12" ht="94.5" customHeight="1" x14ac:dyDescent="0.2">
      <c r="A7" s="102" t="s">
        <v>166</v>
      </c>
      <c r="B7" s="108" t="s">
        <v>167</v>
      </c>
      <c r="C7" s="79" t="s">
        <v>221</v>
      </c>
      <c r="D7" s="71" t="s">
        <v>224</v>
      </c>
      <c r="E7" s="70" t="s">
        <v>96</v>
      </c>
      <c r="F7" s="53"/>
      <c r="G7" s="104">
        <v>94</v>
      </c>
      <c r="H7" s="50" t="s">
        <v>277</v>
      </c>
      <c r="I7" s="50" t="s">
        <v>272</v>
      </c>
      <c r="J7" s="48" t="s">
        <v>96</v>
      </c>
      <c r="K7" s="53"/>
      <c r="L7" s="54">
        <v>70</v>
      </c>
    </row>
    <row r="8" spans="1:12" ht="121.5" customHeight="1" x14ac:dyDescent="0.2">
      <c r="A8" s="102" t="s">
        <v>168</v>
      </c>
      <c r="B8" s="108" t="s">
        <v>169</v>
      </c>
      <c r="C8" s="79" t="s">
        <v>225</v>
      </c>
      <c r="D8" s="71" t="s">
        <v>226</v>
      </c>
      <c r="E8" s="70" t="s">
        <v>96</v>
      </c>
      <c r="F8" s="53"/>
      <c r="G8" s="70" t="s">
        <v>227</v>
      </c>
      <c r="H8" s="50" t="s">
        <v>278</v>
      </c>
      <c r="I8" s="50" t="s">
        <v>273</v>
      </c>
      <c r="J8" s="48" t="s">
        <v>96</v>
      </c>
      <c r="K8" s="53"/>
      <c r="L8" s="54">
        <v>69</v>
      </c>
    </row>
    <row r="9" spans="1:12" ht="40.5" customHeight="1" x14ac:dyDescent="0.2">
      <c r="A9" s="102" t="s">
        <v>170</v>
      </c>
      <c r="B9" s="108" t="s">
        <v>171</v>
      </c>
      <c r="C9" s="79" t="s">
        <v>229</v>
      </c>
      <c r="D9" s="71" t="s">
        <v>228</v>
      </c>
      <c r="E9" s="70" t="s">
        <v>96</v>
      </c>
      <c r="F9" s="40"/>
      <c r="G9" s="70">
        <v>93</v>
      </c>
      <c r="H9" s="50" t="s">
        <v>279</v>
      </c>
      <c r="I9" s="48" t="s">
        <v>274</v>
      </c>
      <c r="J9" s="48" t="s">
        <v>96</v>
      </c>
      <c r="K9" s="40"/>
      <c r="L9" s="52">
        <v>69</v>
      </c>
    </row>
    <row r="10" spans="1:12" ht="148.5" customHeight="1" x14ac:dyDescent="0.2">
      <c r="A10" s="102" t="s">
        <v>172</v>
      </c>
      <c r="B10" s="108">
        <v>900</v>
      </c>
      <c r="C10" s="79" t="s">
        <v>231</v>
      </c>
      <c r="D10" s="71" t="s">
        <v>230</v>
      </c>
      <c r="E10" s="70" t="s">
        <v>96</v>
      </c>
      <c r="F10" s="55"/>
      <c r="G10" s="105">
        <v>93</v>
      </c>
      <c r="H10" s="50" t="s">
        <v>280</v>
      </c>
      <c r="I10" s="50" t="s">
        <v>281</v>
      </c>
      <c r="J10" s="48" t="s">
        <v>96</v>
      </c>
      <c r="K10" s="55"/>
      <c r="L10" s="86" t="s">
        <v>282</v>
      </c>
    </row>
    <row r="11" spans="1:12" ht="175.5" customHeight="1" x14ac:dyDescent="0.2">
      <c r="A11" s="102" t="s">
        <v>173</v>
      </c>
      <c r="B11" s="108" t="s">
        <v>174</v>
      </c>
      <c r="C11" s="79" t="s">
        <v>232</v>
      </c>
      <c r="D11" s="71" t="s">
        <v>233</v>
      </c>
      <c r="E11" s="70" t="s">
        <v>96</v>
      </c>
      <c r="F11" s="40"/>
      <c r="G11" s="103">
        <v>93</v>
      </c>
      <c r="H11" s="50" t="s">
        <v>283</v>
      </c>
      <c r="I11" s="48" t="s">
        <v>284</v>
      </c>
      <c r="J11" s="48" t="s">
        <v>96</v>
      </c>
      <c r="K11" s="40"/>
      <c r="L11" s="52">
        <v>69</v>
      </c>
    </row>
    <row r="12" spans="1:12" ht="148.5" customHeight="1" x14ac:dyDescent="0.2">
      <c r="A12" s="106" t="s">
        <v>234</v>
      </c>
      <c r="B12" s="109" t="s">
        <v>235</v>
      </c>
      <c r="C12" s="79" t="s">
        <v>242</v>
      </c>
      <c r="D12" s="71" t="s">
        <v>244</v>
      </c>
      <c r="E12" s="70" t="s">
        <v>96</v>
      </c>
      <c r="F12" s="55"/>
      <c r="G12" s="70">
        <v>92</v>
      </c>
      <c r="H12" s="58" t="s">
        <v>289</v>
      </c>
      <c r="I12" s="50" t="s">
        <v>285</v>
      </c>
      <c r="J12" s="48" t="s">
        <v>96</v>
      </c>
      <c r="K12" s="55"/>
      <c r="L12" s="56">
        <v>69</v>
      </c>
    </row>
    <row r="13" spans="1:12" ht="148.5" customHeight="1" x14ac:dyDescent="0.2">
      <c r="A13" s="106" t="s">
        <v>236</v>
      </c>
      <c r="B13" s="109" t="s">
        <v>237</v>
      </c>
      <c r="C13" s="79" t="s">
        <v>245</v>
      </c>
      <c r="D13" s="71" t="s">
        <v>246</v>
      </c>
      <c r="E13" s="70" t="s">
        <v>96</v>
      </c>
      <c r="F13" s="55"/>
      <c r="G13" s="70">
        <v>97</v>
      </c>
      <c r="H13" s="50" t="s">
        <v>286</v>
      </c>
      <c r="I13" s="50" t="s">
        <v>287</v>
      </c>
      <c r="J13" s="48" t="s">
        <v>96</v>
      </c>
      <c r="K13" s="55"/>
      <c r="L13" s="56">
        <v>68</v>
      </c>
    </row>
    <row r="14" spans="1:12" ht="148.5" customHeight="1" x14ac:dyDescent="0.2">
      <c r="A14" s="106" t="s">
        <v>238</v>
      </c>
      <c r="B14" s="109" t="s">
        <v>239</v>
      </c>
      <c r="C14" s="79" t="s">
        <v>247</v>
      </c>
      <c r="D14" s="71" t="s">
        <v>249</v>
      </c>
      <c r="E14" s="70" t="s">
        <v>96</v>
      </c>
      <c r="F14" s="55"/>
      <c r="G14" s="70" t="s">
        <v>248</v>
      </c>
      <c r="H14" s="50" t="s">
        <v>288</v>
      </c>
      <c r="I14" s="50" t="s">
        <v>290</v>
      </c>
      <c r="J14" s="48" t="s">
        <v>96</v>
      </c>
      <c r="K14" s="55"/>
      <c r="L14" s="56">
        <v>68</v>
      </c>
    </row>
    <row r="15" spans="1:12" ht="175.5" customHeight="1" x14ac:dyDescent="0.2">
      <c r="A15" s="106" t="s">
        <v>240</v>
      </c>
      <c r="B15" s="109" t="s">
        <v>241</v>
      </c>
      <c r="C15" s="79" t="s">
        <v>250</v>
      </c>
      <c r="D15" s="71" t="s">
        <v>251</v>
      </c>
      <c r="E15" s="70" t="s">
        <v>96</v>
      </c>
      <c r="F15" s="40"/>
      <c r="G15" s="70" t="s">
        <v>243</v>
      </c>
      <c r="H15" s="50" t="s">
        <v>291</v>
      </c>
      <c r="I15" s="48" t="s">
        <v>292</v>
      </c>
      <c r="J15" s="48" t="s">
        <v>96</v>
      </c>
      <c r="K15" s="40"/>
      <c r="L15" s="52">
        <v>69</v>
      </c>
    </row>
    <row r="16" spans="1:12" ht="15" customHeight="1" x14ac:dyDescent="0.2">
      <c r="A16" s="149" t="s">
        <v>298</v>
      </c>
      <c r="B16" s="123"/>
      <c r="C16" s="112"/>
      <c r="D16" s="112"/>
      <c r="E16" s="113"/>
      <c r="F16" s="58"/>
      <c r="G16" s="113"/>
      <c r="H16" s="113"/>
      <c r="I16" s="113"/>
      <c r="J16" s="113"/>
      <c r="K16" s="113"/>
      <c r="L16" s="113"/>
    </row>
    <row r="17" spans="1:12" ht="15" customHeight="1" x14ac:dyDescent="0.2">
      <c r="A17" s="146" t="s">
        <v>299</v>
      </c>
      <c r="B17" s="110" t="s">
        <v>300</v>
      </c>
      <c r="C17" s="79" t="s">
        <v>326</v>
      </c>
      <c r="D17" s="71" t="s">
        <v>327</v>
      </c>
      <c r="E17" s="70" t="s">
        <v>96</v>
      </c>
      <c r="F17" s="40"/>
      <c r="G17" s="70">
        <v>66</v>
      </c>
      <c r="H17" s="79" t="s">
        <v>326</v>
      </c>
      <c r="I17" s="71" t="s">
        <v>327</v>
      </c>
      <c r="J17" s="70" t="s">
        <v>96</v>
      </c>
      <c r="K17" s="40"/>
      <c r="L17" s="70">
        <v>130</v>
      </c>
    </row>
    <row r="18" spans="1:12" ht="15" customHeight="1" x14ac:dyDescent="0.2">
      <c r="A18" s="147"/>
      <c r="B18" s="110" t="s">
        <v>301</v>
      </c>
      <c r="C18" s="79" t="s">
        <v>326</v>
      </c>
      <c r="D18" s="71" t="s">
        <v>327</v>
      </c>
      <c r="E18" s="70" t="s">
        <v>96</v>
      </c>
      <c r="F18" s="40"/>
      <c r="G18" s="70">
        <v>66</v>
      </c>
      <c r="H18" s="79" t="s">
        <v>326</v>
      </c>
      <c r="I18" s="71" t="s">
        <v>327</v>
      </c>
      <c r="J18" s="70" t="s">
        <v>96</v>
      </c>
      <c r="K18" s="40"/>
      <c r="L18" s="70">
        <v>130</v>
      </c>
    </row>
    <row r="19" spans="1:12" ht="15" customHeight="1" x14ac:dyDescent="0.2">
      <c r="A19" s="148"/>
      <c r="B19" s="110" t="s">
        <v>302</v>
      </c>
      <c r="C19" s="79" t="s">
        <v>326</v>
      </c>
      <c r="D19" s="71" t="s">
        <v>327</v>
      </c>
      <c r="E19" s="70" t="s">
        <v>96</v>
      </c>
      <c r="F19" s="40"/>
      <c r="G19" s="70">
        <v>66</v>
      </c>
      <c r="H19" s="79" t="s">
        <v>326</v>
      </c>
      <c r="I19" s="71" t="s">
        <v>327</v>
      </c>
      <c r="J19" s="70" t="s">
        <v>96</v>
      </c>
      <c r="K19" s="40"/>
      <c r="L19" s="70">
        <v>130</v>
      </c>
    </row>
    <row r="20" spans="1:12" ht="15" customHeight="1" x14ac:dyDescent="0.2">
      <c r="A20" s="146" t="s">
        <v>303</v>
      </c>
      <c r="B20" s="110" t="s">
        <v>304</v>
      </c>
      <c r="C20" s="79" t="s">
        <v>326</v>
      </c>
      <c r="D20" s="71" t="s">
        <v>327</v>
      </c>
      <c r="E20" s="70" t="s">
        <v>96</v>
      </c>
      <c r="F20" s="40"/>
      <c r="G20" s="70">
        <v>66</v>
      </c>
      <c r="H20" s="79" t="s">
        <v>326</v>
      </c>
      <c r="I20" s="71" t="s">
        <v>327</v>
      </c>
      <c r="J20" s="70" t="s">
        <v>96</v>
      </c>
      <c r="K20" s="40"/>
      <c r="L20" s="70">
        <v>130</v>
      </c>
    </row>
    <row r="21" spans="1:12" ht="15" customHeight="1" x14ac:dyDescent="0.2">
      <c r="A21" s="148"/>
      <c r="B21" s="110" t="s">
        <v>305</v>
      </c>
      <c r="C21" s="79" t="s">
        <v>326</v>
      </c>
      <c r="D21" s="71" t="s">
        <v>327</v>
      </c>
      <c r="E21" s="70" t="s">
        <v>96</v>
      </c>
      <c r="F21" s="40"/>
      <c r="G21" s="70">
        <v>66</v>
      </c>
      <c r="H21" s="79" t="s">
        <v>326</v>
      </c>
      <c r="I21" s="71" t="s">
        <v>327</v>
      </c>
      <c r="J21" s="70" t="s">
        <v>96</v>
      </c>
      <c r="K21" s="40"/>
      <c r="L21" s="70">
        <v>130</v>
      </c>
    </row>
    <row r="22" spans="1:12" ht="27" customHeight="1" x14ac:dyDescent="0.2">
      <c r="A22" s="107" t="s">
        <v>306</v>
      </c>
      <c r="B22" s="110" t="s">
        <v>307</v>
      </c>
      <c r="C22" s="79" t="s">
        <v>326</v>
      </c>
      <c r="D22" s="71" t="s">
        <v>327</v>
      </c>
      <c r="E22" s="70" t="s">
        <v>96</v>
      </c>
      <c r="F22" s="40"/>
      <c r="G22" s="70">
        <v>66</v>
      </c>
      <c r="H22" s="79" t="s">
        <v>326</v>
      </c>
      <c r="I22" s="71" t="s">
        <v>327</v>
      </c>
      <c r="J22" s="70" t="s">
        <v>96</v>
      </c>
      <c r="K22" s="40"/>
      <c r="L22" s="70">
        <v>130</v>
      </c>
    </row>
    <row r="23" spans="1:12" ht="15" customHeight="1" x14ac:dyDescent="0.2">
      <c r="A23" s="149" t="s">
        <v>308</v>
      </c>
      <c r="B23" s="123"/>
      <c r="C23" s="165"/>
      <c r="D23" s="143"/>
      <c r="E23" s="149"/>
      <c r="F23" s="143"/>
      <c r="G23" s="113"/>
      <c r="H23" s="113"/>
      <c r="I23" s="149"/>
      <c r="J23" s="143"/>
      <c r="K23" s="149"/>
      <c r="L23" s="145"/>
    </row>
    <row r="24" spans="1:12" ht="15" customHeight="1" x14ac:dyDescent="0.2">
      <c r="A24" s="106" t="s">
        <v>309</v>
      </c>
      <c r="B24" s="110" t="s">
        <v>310</v>
      </c>
      <c r="C24" s="79" t="s">
        <v>326</v>
      </c>
      <c r="D24" s="71" t="s">
        <v>327</v>
      </c>
      <c r="E24" s="70" t="s">
        <v>96</v>
      </c>
      <c r="F24" s="40"/>
      <c r="G24" s="70">
        <v>66</v>
      </c>
      <c r="H24" s="79" t="s">
        <v>326</v>
      </c>
      <c r="I24" s="71" t="s">
        <v>327</v>
      </c>
      <c r="J24" s="70" t="s">
        <v>96</v>
      </c>
      <c r="K24" s="40"/>
      <c r="L24" s="70">
        <v>131</v>
      </c>
    </row>
    <row r="25" spans="1:12" ht="15" customHeight="1" x14ac:dyDescent="0.2">
      <c r="A25" s="106" t="s">
        <v>311</v>
      </c>
      <c r="B25" s="110" t="s">
        <v>312</v>
      </c>
      <c r="C25" s="79" t="s">
        <v>326</v>
      </c>
      <c r="D25" s="71" t="s">
        <v>327</v>
      </c>
      <c r="E25" s="70" t="s">
        <v>96</v>
      </c>
      <c r="F25" s="40"/>
      <c r="G25" s="70">
        <v>66</v>
      </c>
      <c r="H25" s="79" t="s">
        <v>326</v>
      </c>
      <c r="I25" s="71" t="s">
        <v>327</v>
      </c>
      <c r="J25" s="70" t="s">
        <v>96</v>
      </c>
      <c r="K25" s="40"/>
      <c r="L25" s="70">
        <v>131</v>
      </c>
    </row>
    <row r="26" spans="1:12" ht="18" customHeight="1" x14ac:dyDescent="0.2">
      <c r="A26" s="106" t="s">
        <v>313</v>
      </c>
      <c r="B26" s="110" t="s">
        <v>314</v>
      </c>
      <c r="C26" s="79" t="s">
        <v>326</v>
      </c>
      <c r="D26" s="71" t="s">
        <v>327</v>
      </c>
      <c r="E26" s="70" t="s">
        <v>96</v>
      </c>
      <c r="F26" s="40"/>
      <c r="G26" s="70">
        <v>66</v>
      </c>
      <c r="H26" s="79" t="s">
        <v>326</v>
      </c>
      <c r="I26" s="71" t="s">
        <v>327</v>
      </c>
      <c r="J26" s="70" t="s">
        <v>96</v>
      </c>
      <c r="K26" s="40"/>
      <c r="L26" s="70">
        <v>131</v>
      </c>
    </row>
    <row r="27" spans="1:12" ht="15.75" customHeight="1" x14ac:dyDescent="0.2">
      <c r="A27" s="149" t="s">
        <v>315</v>
      </c>
      <c r="B27" s="123"/>
      <c r="C27" s="165"/>
      <c r="D27" s="143"/>
      <c r="E27" s="149"/>
      <c r="F27" s="143"/>
      <c r="G27" s="149"/>
      <c r="H27" s="143"/>
      <c r="I27" s="149"/>
      <c r="J27" s="143"/>
      <c r="K27" s="149"/>
      <c r="L27" s="145"/>
    </row>
    <row r="28" spans="1:12" ht="69.75" customHeight="1" x14ac:dyDescent="0.2">
      <c r="A28" s="106" t="s">
        <v>316</v>
      </c>
      <c r="B28" s="110" t="s">
        <v>317</v>
      </c>
      <c r="C28" s="79" t="s">
        <v>326</v>
      </c>
      <c r="D28" s="71" t="s">
        <v>327</v>
      </c>
      <c r="E28" s="70" t="s">
        <v>96</v>
      </c>
      <c r="F28" s="40"/>
      <c r="G28" s="70">
        <v>66</v>
      </c>
      <c r="H28" s="79" t="s">
        <v>326</v>
      </c>
      <c r="I28" s="71" t="s">
        <v>327</v>
      </c>
      <c r="J28" s="70" t="s">
        <v>96</v>
      </c>
      <c r="K28" s="40"/>
      <c r="L28" s="70">
        <v>131</v>
      </c>
    </row>
    <row r="29" spans="1:12" ht="15.75" customHeight="1" x14ac:dyDescent="0.2">
      <c r="A29" s="150" t="s">
        <v>325</v>
      </c>
      <c r="B29" s="123" t="s">
        <v>297</v>
      </c>
      <c r="C29" s="113"/>
      <c r="D29" s="113"/>
      <c r="E29" s="113"/>
      <c r="F29" s="113"/>
      <c r="G29" s="113"/>
      <c r="H29" s="113"/>
      <c r="I29" s="113"/>
      <c r="J29" s="113"/>
      <c r="K29" s="113"/>
      <c r="L29" s="113"/>
    </row>
    <row r="30" spans="1:12" ht="29.25" customHeight="1" x14ac:dyDescent="0.2">
      <c r="A30" s="153" t="s">
        <v>319</v>
      </c>
      <c r="B30" s="110" t="s">
        <v>320</v>
      </c>
      <c r="C30" s="79" t="s">
        <v>326</v>
      </c>
      <c r="D30" s="71" t="s">
        <v>327</v>
      </c>
      <c r="E30" s="70" t="s">
        <v>96</v>
      </c>
      <c r="F30" s="40"/>
      <c r="G30" s="70">
        <v>67</v>
      </c>
      <c r="H30" s="79" t="s">
        <v>326</v>
      </c>
      <c r="I30" s="71" t="s">
        <v>327</v>
      </c>
      <c r="J30" s="70" t="s">
        <v>96</v>
      </c>
      <c r="K30" s="40"/>
      <c r="L30" s="70">
        <v>132</v>
      </c>
    </row>
    <row r="31" spans="1:12" ht="15.75" customHeight="1" x14ac:dyDescent="0.2">
      <c r="A31" s="154"/>
      <c r="B31" s="110" t="s">
        <v>321</v>
      </c>
      <c r="C31" s="79" t="s">
        <v>326</v>
      </c>
      <c r="D31" s="71" t="s">
        <v>327</v>
      </c>
      <c r="E31" s="70" t="s">
        <v>96</v>
      </c>
      <c r="F31" s="40"/>
      <c r="G31" s="70">
        <v>67</v>
      </c>
      <c r="H31" s="79" t="s">
        <v>326</v>
      </c>
      <c r="I31" s="71" t="s">
        <v>327</v>
      </c>
      <c r="J31" s="70" t="s">
        <v>96</v>
      </c>
      <c r="K31" s="40"/>
      <c r="L31" s="70">
        <v>132</v>
      </c>
    </row>
    <row r="32" spans="1:12" ht="30.75" customHeight="1" x14ac:dyDescent="0.2">
      <c r="A32" s="151" t="s">
        <v>322</v>
      </c>
      <c r="B32" s="110" t="s">
        <v>323</v>
      </c>
      <c r="C32" s="79" t="s">
        <v>326</v>
      </c>
      <c r="D32" s="71" t="s">
        <v>327</v>
      </c>
      <c r="E32" s="70" t="s">
        <v>96</v>
      </c>
      <c r="F32" s="40"/>
      <c r="G32" s="70">
        <v>67</v>
      </c>
      <c r="H32" s="79" t="s">
        <v>326</v>
      </c>
      <c r="I32" s="71" t="s">
        <v>327</v>
      </c>
      <c r="J32" s="70" t="s">
        <v>96</v>
      </c>
      <c r="K32" s="40"/>
      <c r="L32" s="70">
        <v>132</v>
      </c>
    </row>
    <row r="33" spans="1:12" ht="15.75" customHeight="1" x14ac:dyDescent="0.2">
      <c r="A33" s="152"/>
      <c r="B33" s="110" t="s">
        <v>324</v>
      </c>
      <c r="C33" s="79" t="s">
        <v>326</v>
      </c>
      <c r="D33" s="71" t="s">
        <v>327</v>
      </c>
      <c r="E33" s="70" t="s">
        <v>96</v>
      </c>
      <c r="F33" s="40"/>
      <c r="G33" s="70">
        <v>67</v>
      </c>
      <c r="H33" s="79" t="s">
        <v>326</v>
      </c>
      <c r="I33" s="71" t="s">
        <v>327</v>
      </c>
      <c r="J33" s="70" t="s">
        <v>96</v>
      </c>
      <c r="K33" s="40"/>
      <c r="L33" s="70">
        <v>132</v>
      </c>
    </row>
    <row r="34" spans="1:12" ht="15.75" customHeight="1" thickBot="1" x14ac:dyDescent="0.25">
      <c r="A34" s="58"/>
      <c r="B34" s="60"/>
      <c r="C34" s="164" t="s">
        <v>92</v>
      </c>
      <c r="D34" s="137"/>
      <c r="E34" s="160" t="str">
        <f>IF(F34&gt;0,"No Cumple","Cumple")</f>
        <v>Cumple</v>
      </c>
      <c r="F34" s="161"/>
      <c r="G34" s="162"/>
      <c r="H34" s="166" t="s">
        <v>102</v>
      </c>
      <c r="I34" s="137"/>
      <c r="J34" s="160" t="str">
        <f>IF(K34&gt;0,"No Cumple","Cumple")</f>
        <v>Cumple</v>
      </c>
      <c r="K34" s="161"/>
      <c r="L34" s="163"/>
    </row>
  </sheetData>
  <mergeCells count="25">
    <mergeCell ref="E34:G34"/>
    <mergeCell ref="J34:L34"/>
    <mergeCell ref="C34:D34"/>
    <mergeCell ref="K27:L27"/>
    <mergeCell ref="C23:D23"/>
    <mergeCell ref="C27:D27"/>
    <mergeCell ref="E27:F27"/>
    <mergeCell ref="G27:H27"/>
    <mergeCell ref="I27:J27"/>
    <mergeCell ref="E23:F23"/>
    <mergeCell ref="I23:J23"/>
    <mergeCell ref="K23:L23"/>
    <mergeCell ref="H34:I34"/>
    <mergeCell ref="A32:A33"/>
    <mergeCell ref="A30:A31"/>
    <mergeCell ref="A1:B2"/>
    <mergeCell ref="A3:B3"/>
    <mergeCell ref="I1:L1"/>
    <mergeCell ref="D1:G1"/>
    <mergeCell ref="A16:B16"/>
    <mergeCell ref="A17:A19"/>
    <mergeCell ref="A20:A21"/>
    <mergeCell ref="A23:B23"/>
    <mergeCell ref="A27:B27"/>
    <mergeCell ref="A29:B29"/>
  </mergeCells>
  <pageMargins left="0.70866141732283472" right="0.70866141732283472" top="0.19685039370078741" bottom="0.39370078740157483" header="0.31496062992125984" footer="0.31496062992125984"/>
  <pageSetup paperSize="522"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opLeftCell="C1" zoomScale="85" zoomScaleNormal="85" workbookViewId="0">
      <selection activeCell="H15" sqref="H15:I15"/>
    </sheetView>
  </sheetViews>
  <sheetFormatPr baseColWidth="10" defaultColWidth="17.28515625" defaultRowHeight="15.75" customHeight="1" x14ac:dyDescent="0.2"/>
  <cols>
    <col min="1" max="1" width="29.7109375" style="34" customWidth="1"/>
    <col min="2" max="2" width="24.28515625" style="34" customWidth="1"/>
    <col min="3" max="3" width="13.85546875" style="34" customWidth="1"/>
    <col min="4" max="4" width="35.42578125" style="34" customWidth="1"/>
    <col min="5" max="5" width="10.7109375" style="34" customWidth="1"/>
    <col min="6" max="13" width="17.28515625" style="34" customWidth="1"/>
    <col min="14" max="16384" width="17.28515625" style="34"/>
  </cols>
  <sheetData>
    <row r="1" spans="1:13" ht="27" customHeight="1" x14ac:dyDescent="0.2">
      <c r="A1" s="21" t="s">
        <v>103</v>
      </c>
      <c r="B1" s="22" t="s">
        <v>104</v>
      </c>
      <c r="C1" s="22" t="s">
        <v>105</v>
      </c>
      <c r="D1" s="22" t="s">
        <v>106</v>
      </c>
      <c r="E1" s="23" t="s">
        <v>107</v>
      </c>
      <c r="F1" s="12" t="s">
        <v>108</v>
      </c>
      <c r="G1" s="173" t="s">
        <v>109</v>
      </c>
      <c r="H1" s="157"/>
      <c r="I1" s="158"/>
      <c r="J1" s="51" t="s">
        <v>95</v>
      </c>
      <c r="K1" s="174" t="s">
        <v>159</v>
      </c>
      <c r="L1" s="157"/>
      <c r="M1" s="158"/>
    </row>
    <row r="2" spans="1:13" ht="35.25" customHeight="1" x14ac:dyDescent="0.2">
      <c r="A2" s="14"/>
      <c r="B2" s="10"/>
      <c r="C2" s="10"/>
      <c r="D2" s="10"/>
      <c r="E2" s="13"/>
      <c r="F2" s="9" t="s">
        <v>151</v>
      </c>
      <c r="G2" s="10" t="s">
        <v>110</v>
      </c>
      <c r="H2" s="10" t="s">
        <v>111</v>
      </c>
      <c r="I2" s="13" t="s">
        <v>112</v>
      </c>
      <c r="J2" s="9" t="s">
        <v>151</v>
      </c>
      <c r="K2" s="10" t="s">
        <v>113</v>
      </c>
      <c r="L2" s="10" t="s">
        <v>114</v>
      </c>
      <c r="M2" s="13" t="s">
        <v>115</v>
      </c>
    </row>
    <row r="3" spans="1:13" s="57" customFormat="1" ht="35.25" customHeight="1" x14ac:dyDescent="0.2">
      <c r="A3" s="197" t="s">
        <v>175</v>
      </c>
      <c r="B3" s="200" t="s">
        <v>176</v>
      </c>
      <c r="C3" s="188" t="s">
        <v>178</v>
      </c>
      <c r="D3" s="75" t="s">
        <v>261</v>
      </c>
      <c r="E3" s="82" t="s">
        <v>137</v>
      </c>
      <c r="F3" s="84" t="s">
        <v>141</v>
      </c>
      <c r="G3" s="175" t="s">
        <v>189</v>
      </c>
      <c r="H3" s="175">
        <v>0</v>
      </c>
      <c r="I3" s="178">
        <v>70</v>
      </c>
      <c r="J3" s="84" t="s">
        <v>141</v>
      </c>
      <c r="K3" s="175" t="s">
        <v>189</v>
      </c>
      <c r="L3" s="175">
        <v>0</v>
      </c>
      <c r="M3" s="178" t="s">
        <v>293</v>
      </c>
    </row>
    <row r="4" spans="1:13" s="57" customFormat="1" ht="35.25" customHeight="1" x14ac:dyDescent="0.2">
      <c r="A4" s="198"/>
      <c r="B4" s="201"/>
      <c r="C4" s="189"/>
      <c r="D4" s="75" t="s">
        <v>253</v>
      </c>
      <c r="E4" s="82" t="s">
        <v>140</v>
      </c>
      <c r="F4" s="71"/>
      <c r="G4" s="176"/>
      <c r="H4" s="176"/>
      <c r="I4" s="179"/>
      <c r="J4" s="71"/>
      <c r="K4" s="176"/>
      <c r="L4" s="176"/>
      <c r="M4" s="179"/>
    </row>
    <row r="5" spans="1:13" s="57" customFormat="1" ht="49.5" customHeight="1" x14ac:dyDescent="0.2">
      <c r="A5" s="198"/>
      <c r="B5" s="201"/>
      <c r="C5" s="189"/>
      <c r="D5" s="75" t="s">
        <v>252</v>
      </c>
      <c r="E5" s="82" t="s">
        <v>254</v>
      </c>
      <c r="F5" s="71"/>
      <c r="G5" s="176"/>
      <c r="H5" s="176"/>
      <c r="I5" s="179"/>
      <c r="J5" s="71"/>
      <c r="K5" s="176"/>
      <c r="L5" s="176"/>
      <c r="M5" s="179"/>
    </row>
    <row r="6" spans="1:13" ht="41.25" customHeight="1" x14ac:dyDescent="0.2">
      <c r="A6" s="199"/>
      <c r="B6" s="202"/>
      <c r="C6" s="190"/>
      <c r="D6" s="75" t="s">
        <v>262</v>
      </c>
      <c r="E6" s="82" t="s">
        <v>255</v>
      </c>
      <c r="F6" s="71"/>
      <c r="G6" s="177"/>
      <c r="H6" s="177"/>
      <c r="I6" s="180"/>
      <c r="J6" s="71"/>
      <c r="K6" s="177"/>
      <c r="L6" s="177"/>
      <c r="M6" s="180"/>
    </row>
    <row r="7" spans="1:13" ht="41.25" customHeight="1" x14ac:dyDescent="0.2">
      <c r="A7" s="194" t="s">
        <v>117</v>
      </c>
      <c r="B7" s="185" t="s">
        <v>177</v>
      </c>
      <c r="C7" s="188" t="s">
        <v>116</v>
      </c>
      <c r="D7" s="75" t="s">
        <v>256</v>
      </c>
      <c r="E7" s="80" t="s">
        <v>137</v>
      </c>
      <c r="F7" s="81"/>
      <c r="G7" s="191"/>
      <c r="H7" s="167">
        <v>100</v>
      </c>
      <c r="I7" s="170">
        <v>70</v>
      </c>
      <c r="J7" s="81"/>
      <c r="K7" s="191"/>
      <c r="L7" s="167">
        <v>100</v>
      </c>
      <c r="M7" s="170" t="s">
        <v>294</v>
      </c>
    </row>
    <row r="8" spans="1:13" ht="41.25" customHeight="1" x14ac:dyDescent="0.2">
      <c r="A8" s="195"/>
      <c r="B8" s="186"/>
      <c r="C8" s="189"/>
      <c r="D8" s="75" t="s">
        <v>257</v>
      </c>
      <c r="E8" s="80" t="s">
        <v>140</v>
      </c>
      <c r="F8" s="81"/>
      <c r="G8" s="192"/>
      <c r="H8" s="168"/>
      <c r="I8" s="171"/>
      <c r="J8" s="81"/>
      <c r="K8" s="192"/>
      <c r="L8" s="168"/>
      <c r="M8" s="171"/>
    </row>
    <row r="9" spans="1:13" ht="57" customHeight="1" x14ac:dyDescent="0.2">
      <c r="A9" s="196"/>
      <c r="B9" s="187"/>
      <c r="C9" s="190"/>
      <c r="D9" s="75" t="s">
        <v>258</v>
      </c>
      <c r="E9" s="80" t="s">
        <v>259</v>
      </c>
      <c r="F9" s="83" t="s">
        <v>141</v>
      </c>
      <c r="G9" s="193"/>
      <c r="H9" s="169"/>
      <c r="I9" s="172"/>
      <c r="J9" s="83" t="s">
        <v>141</v>
      </c>
      <c r="K9" s="193"/>
      <c r="L9" s="169"/>
      <c r="M9" s="172"/>
    </row>
    <row r="10" spans="1:13" ht="68.25" customHeight="1" x14ac:dyDescent="0.2">
      <c r="A10" s="194" t="s">
        <v>179</v>
      </c>
      <c r="B10" s="185" t="s">
        <v>118</v>
      </c>
      <c r="C10" s="188" t="s">
        <v>180</v>
      </c>
      <c r="D10" s="75" t="s">
        <v>263</v>
      </c>
      <c r="E10" s="80" t="s">
        <v>137</v>
      </c>
      <c r="F10" s="81"/>
      <c r="G10" s="191" t="s">
        <v>189</v>
      </c>
      <c r="H10" s="167">
        <v>125</v>
      </c>
      <c r="I10" s="170">
        <v>70</v>
      </c>
      <c r="J10" s="81"/>
      <c r="K10" s="191" t="s">
        <v>189</v>
      </c>
      <c r="L10" s="167">
        <v>300</v>
      </c>
      <c r="M10" s="170" t="s">
        <v>295</v>
      </c>
    </row>
    <row r="11" spans="1:13" ht="76.5" customHeight="1" x14ac:dyDescent="0.2">
      <c r="A11" s="195"/>
      <c r="B11" s="186"/>
      <c r="C11" s="189"/>
      <c r="D11" s="75" t="s">
        <v>264</v>
      </c>
      <c r="E11" s="80" t="s">
        <v>260</v>
      </c>
      <c r="F11" s="81"/>
      <c r="G11" s="192"/>
      <c r="H11" s="168"/>
      <c r="I11" s="171"/>
      <c r="J11" s="81"/>
      <c r="K11" s="192"/>
      <c r="L11" s="168"/>
      <c r="M11" s="171"/>
    </row>
    <row r="12" spans="1:13" ht="88.5" customHeight="1" x14ac:dyDescent="0.2">
      <c r="A12" s="195"/>
      <c r="B12" s="186"/>
      <c r="C12" s="189"/>
      <c r="D12" s="75" t="s">
        <v>265</v>
      </c>
      <c r="E12" s="80" t="s">
        <v>254</v>
      </c>
      <c r="F12" s="81" t="s">
        <v>141</v>
      </c>
      <c r="G12" s="192"/>
      <c r="H12" s="168"/>
      <c r="I12" s="171"/>
      <c r="J12" s="81"/>
      <c r="K12" s="192"/>
      <c r="L12" s="168"/>
      <c r="M12" s="171"/>
    </row>
    <row r="13" spans="1:13" ht="87.75" customHeight="1" x14ac:dyDescent="0.2">
      <c r="A13" s="195"/>
      <c r="B13" s="186"/>
      <c r="C13" s="189"/>
      <c r="D13" s="75" t="s">
        <v>266</v>
      </c>
      <c r="E13" s="80" t="s">
        <v>255</v>
      </c>
      <c r="F13" s="81"/>
      <c r="G13" s="192"/>
      <c r="H13" s="168"/>
      <c r="I13" s="171"/>
      <c r="J13" s="81"/>
      <c r="K13" s="192"/>
      <c r="L13" s="168"/>
      <c r="M13" s="171"/>
    </row>
    <row r="14" spans="1:13" ht="81.75" customHeight="1" x14ac:dyDescent="0.2">
      <c r="A14" s="195"/>
      <c r="B14" s="186"/>
      <c r="C14" s="189"/>
      <c r="D14" s="75" t="s">
        <v>267</v>
      </c>
      <c r="E14" s="80" t="s">
        <v>268</v>
      </c>
      <c r="F14" s="81"/>
      <c r="G14" s="193"/>
      <c r="H14" s="169"/>
      <c r="I14" s="172"/>
      <c r="J14" s="81" t="s">
        <v>141</v>
      </c>
      <c r="K14" s="193"/>
      <c r="L14" s="169"/>
      <c r="M14" s="172"/>
    </row>
    <row r="15" spans="1:13" ht="18" customHeight="1" thickBot="1" x14ac:dyDescent="0.25">
      <c r="A15" s="18"/>
      <c r="B15" s="19"/>
      <c r="C15" s="18"/>
      <c r="D15" s="18"/>
      <c r="E15" s="20"/>
      <c r="F15" s="181" t="s">
        <v>119</v>
      </c>
      <c r="G15" s="182"/>
      <c r="H15" s="183">
        <f>SUM(H6:H14)</f>
        <v>225</v>
      </c>
      <c r="I15" s="184"/>
      <c r="J15" s="181" t="s">
        <v>120</v>
      </c>
      <c r="K15" s="182"/>
      <c r="L15" s="183">
        <f>SUM(L6:L14)</f>
        <v>400</v>
      </c>
      <c r="M15" s="184"/>
    </row>
  </sheetData>
  <mergeCells count="33">
    <mergeCell ref="B10:B14"/>
    <mergeCell ref="C10:C14"/>
    <mergeCell ref="A10:A14"/>
    <mergeCell ref="A7:A9"/>
    <mergeCell ref="A3:A6"/>
    <mergeCell ref="B3:B6"/>
    <mergeCell ref="C3:C6"/>
    <mergeCell ref="F15:G15"/>
    <mergeCell ref="H15:I15"/>
    <mergeCell ref="L15:M15"/>
    <mergeCell ref="J15:K15"/>
    <mergeCell ref="B7:B9"/>
    <mergeCell ref="C7:C9"/>
    <mergeCell ref="G7:G9"/>
    <mergeCell ref="H7:H9"/>
    <mergeCell ref="I7:I9"/>
    <mergeCell ref="G10:G14"/>
    <mergeCell ref="H10:H14"/>
    <mergeCell ref="I10:I14"/>
    <mergeCell ref="K7:K9"/>
    <mergeCell ref="L7:L9"/>
    <mergeCell ref="M7:M9"/>
    <mergeCell ref="K10:K14"/>
    <mergeCell ref="L10:L14"/>
    <mergeCell ref="M10:M14"/>
    <mergeCell ref="G1:I1"/>
    <mergeCell ref="K1:M1"/>
    <mergeCell ref="G3:G6"/>
    <mergeCell ref="H3:H6"/>
    <mergeCell ref="I3:I6"/>
    <mergeCell ref="K3:K6"/>
    <mergeCell ref="L3:L6"/>
    <mergeCell ref="M3:M6"/>
  </mergeCells>
  <pageMargins left="0.70866141732283472" right="0.70866141732283472" top="0.74803149606299213" bottom="0.74803149606299213" header="0.31496062992125984" footer="0.31496062992125984"/>
  <pageSetup paperSize="522"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zoomScale="70" zoomScaleNormal="70" workbookViewId="0">
      <pane xSplit="2" ySplit="2" topLeftCell="C3" activePane="bottomRight" state="frozen"/>
      <selection pane="topRight" activeCell="C1" sqref="C1"/>
      <selection pane="bottomLeft" activeCell="A3" sqref="A3"/>
      <selection pane="bottomRight" activeCell="G16" sqref="G16"/>
    </sheetView>
  </sheetViews>
  <sheetFormatPr baseColWidth="10" defaultColWidth="17.28515625" defaultRowHeight="15.75" customHeight="1" x14ac:dyDescent="0.2"/>
  <cols>
    <col min="1" max="1" width="83.140625" bestFit="1" customWidth="1"/>
    <col min="2" max="2" width="12.140625" customWidth="1"/>
    <col min="3" max="10" width="17.28515625" customWidth="1"/>
  </cols>
  <sheetData>
    <row r="1" spans="1:10" ht="13.5" customHeight="1" x14ac:dyDescent="0.2">
      <c r="A1" s="30" t="s">
        <v>121</v>
      </c>
      <c r="B1" s="31" t="s">
        <v>122</v>
      </c>
      <c r="C1" s="15" t="s">
        <v>123</v>
      </c>
      <c r="D1" s="210" t="s">
        <v>124</v>
      </c>
      <c r="E1" s="204"/>
      <c r="F1" s="205"/>
      <c r="G1" s="51" t="s">
        <v>95</v>
      </c>
      <c r="H1" s="174" t="s">
        <v>159</v>
      </c>
      <c r="I1" s="204"/>
      <c r="J1" s="205"/>
    </row>
    <row r="2" spans="1:10" ht="30.75" customHeight="1" x14ac:dyDescent="0.2">
      <c r="A2" s="165" t="s">
        <v>125</v>
      </c>
      <c r="B2" s="203"/>
      <c r="C2" s="1" t="s">
        <v>151</v>
      </c>
      <c r="D2" s="10" t="s">
        <v>126</v>
      </c>
      <c r="E2" s="10" t="s">
        <v>127</v>
      </c>
      <c r="F2" s="2" t="s">
        <v>128</v>
      </c>
      <c r="G2" s="1" t="s">
        <v>151</v>
      </c>
      <c r="H2" s="10" t="s">
        <v>129</v>
      </c>
      <c r="I2" s="10" t="s">
        <v>130</v>
      </c>
      <c r="J2" s="2" t="s">
        <v>131</v>
      </c>
    </row>
    <row r="3" spans="1:10" ht="40.5" customHeight="1" x14ac:dyDescent="0.25">
      <c r="A3" s="16" t="s">
        <v>132</v>
      </c>
      <c r="B3" s="32" t="s">
        <v>133</v>
      </c>
      <c r="C3" s="85" t="s">
        <v>141</v>
      </c>
      <c r="D3" s="209" t="s">
        <v>189</v>
      </c>
      <c r="E3" s="206">
        <v>50</v>
      </c>
      <c r="F3" s="208">
        <v>72</v>
      </c>
      <c r="G3" s="87" t="s">
        <v>141</v>
      </c>
      <c r="H3" s="209" t="s">
        <v>189</v>
      </c>
      <c r="I3" s="206">
        <v>50</v>
      </c>
      <c r="J3" s="208">
        <v>195</v>
      </c>
    </row>
    <row r="4" spans="1:10" ht="40.5" customHeight="1" x14ac:dyDescent="0.25">
      <c r="A4" s="16" t="s">
        <v>134</v>
      </c>
      <c r="B4" s="32" t="s">
        <v>135</v>
      </c>
      <c r="C4" s="24"/>
      <c r="D4" s="207"/>
      <c r="E4" s="207"/>
      <c r="F4" s="203"/>
      <c r="G4" s="24"/>
      <c r="H4" s="207"/>
      <c r="I4" s="207"/>
      <c r="J4" s="203"/>
    </row>
    <row r="5" spans="1:10" ht="27" customHeight="1" x14ac:dyDescent="0.25">
      <c r="A5" s="16" t="s">
        <v>136</v>
      </c>
      <c r="B5" s="32" t="s">
        <v>137</v>
      </c>
      <c r="C5" s="24"/>
      <c r="D5" s="207"/>
      <c r="E5" s="207"/>
      <c r="F5" s="203"/>
      <c r="G5" s="24"/>
      <c r="H5" s="207"/>
      <c r="I5" s="207"/>
      <c r="J5" s="203"/>
    </row>
    <row r="6" spans="1:10" ht="27" customHeight="1" x14ac:dyDescent="0.2">
      <c r="A6" s="165" t="s">
        <v>138</v>
      </c>
      <c r="B6" s="203"/>
      <c r="C6" s="1"/>
      <c r="D6" s="10"/>
      <c r="E6" s="11"/>
      <c r="F6" s="25"/>
      <c r="G6" s="1"/>
      <c r="H6" s="10"/>
      <c r="I6" s="11"/>
      <c r="J6" s="25"/>
    </row>
    <row r="7" spans="1:10" ht="40.5" customHeight="1" x14ac:dyDescent="0.25">
      <c r="A7" s="16" t="s">
        <v>139</v>
      </c>
      <c r="B7" s="32" t="s">
        <v>140</v>
      </c>
      <c r="C7" s="26" t="s">
        <v>141</v>
      </c>
      <c r="D7" s="217" t="s">
        <v>189</v>
      </c>
      <c r="E7" s="214">
        <v>50</v>
      </c>
      <c r="F7" s="213">
        <v>72</v>
      </c>
      <c r="G7" s="88" t="s">
        <v>141</v>
      </c>
      <c r="H7" s="217" t="s">
        <v>189</v>
      </c>
      <c r="I7" s="214">
        <v>50</v>
      </c>
      <c r="J7" s="213">
        <v>195</v>
      </c>
    </row>
    <row r="8" spans="1:10" ht="40.5" customHeight="1" x14ac:dyDescent="0.25">
      <c r="A8" s="16" t="s">
        <v>142</v>
      </c>
      <c r="B8" s="32" t="s">
        <v>143</v>
      </c>
      <c r="C8" s="26"/>
      <c r="D8" s="207"/>
      <c r="E8" s="207"/>
      <c r="F8" s="203"/>
      <c r="G8" s="26"/>
      <c r="H8" s="207"/>
      <c r="I8" s="207"/>
      <c r="J8" s="203"/>
    </row>
    <row r="9" spans="1:10" ht="27.75" customHeight="1" thickBot="1" x14ac:dyDescent="0.3">
      <c r="A9" s="17" t="s">
        <v>144</v>
      </c>
      <c r="B9" s="33" t="s">
        <v>145</v>
      </c>
      <c r="C9" s="27"/>
      <c r="D9" s="207"/>
      <c r="E9" s="207"/>
      <c r="F9" s="203"/>
      <c r="G9" s="27"/>
      <c r="H9" s="207"/>
      <c r="I9" s="207"/>
      <c r="J9" s="203"/>
    </row>
    <row r="10" spans="1:10" ht="18" customHeight="1" thickBot="1" x14ac:dyDescent="0.3">
      <c r="A10" s="28"/>
      <c r="B10" s="29"/>
      <c r="C10" s="211" t="s">
        <v>146</v>
      </c>
      <c r="D10" s="212"/>
      <c r="E10" s="215">
        <f>SUM(E3:E9)</f>
        <v>100</v>
      </c>
      <c r="F10" s="216"/>
      <c r="G10" s="211" t="s">
        <v>147</v>
      </c>
      <c r="H10" s="212"/>
      <c r="I10" s="218">
        <f>SUM(I3:I9)</f>
        <v>100</v>
      </c>
      <c r="J10" s="216"/>
    </row>
  </sheetData>
  <mergeCells count="20">
    <mergeCell ref="G10:H10"/>
    <mergeCell ref="J7:J9"/>
    <mergeCell ref="I7:I9"/>
    <mergeCell ref="C10:D10"/>
    <mergeCell ref="E10:F10"/>
    <mergeCell ref="F7:F9"/>
    <mergeCell ref="E7:E9"/>
    <mergeCell ref="D7:D9"/>
    <mergeCell ref="H7:H9"/>
    <mergeCell ref="I10:J10"/>
    <mergeCell ref="A6:B6"/>
    <mergeCell ref="A2:B2"/>
    <mergeCell ref="H1:J1"/>
    <mergeCell ref="I3:I5"/>
    <mergeCell ref="J3:J5"/>
    <mergeCell ref="E3:E5"/>
    <mergeCell ref="H3:H5"/>
    <mergeCell ref="D1:F1"/>
    <mergeCell ref="D3:D5"/>
    <mergeCell ref="F3:F5"/>
  </mergeCells>
  <pageMargins left="0.25" right="0.25" top="0.75" bottom="0.75" header="0.3" footer="0.3"/>
  <pageSetup paperSize="522" scale="6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E1" sqref="E1:F5"/>
    </sheetView>
  </sheetViews>
  <sheetFormatPr baseColWidth="10" defaultRowHeight="12.75" x14ac:dyDescent="0.2"/>
  <cols>
    <col min="1" max="1" width="29" customWidth="1"/>
    <col min="2" max="2" width="47.140625" customWidth="1"/>
  </cols>
  <sheetData>
    <row r="1" spans="1:6" ht="41.25" thickBot="1" x14ac:dyDescent="0.25">
      <c r="A1" s="89" t="s">
        <v>4</v>
      </c>
      <c r="B1" s="90" t="s">
        <v>297</v>
      </c>
      <c r="E1" s="89" t="s">
        <v>318</v>
      </c>
      <c r="F1" s="90" t="s">
        <v>297</v>
      </c>
    </row>
    <row r="2" spans="1:6" ht="68.25" thickBot="1" x14ac:dyDescent="0.25">
      <c r="A2" s="95" t="s">
        <v>298</v>
      </c>
      <c r="B2" s="96"/>
      <c r="E2" s="97" t="s">
        <v>319</v>
      </c>
      <c r="F2" s="92" t="s">
        <v>320</v>
      </c>
    </row>
    <row r="3" spans="1:6" ht="41.25" thickBot="1" x14ac:dyDescent="0.25">
      <c r="A3" s="97" t="s">
        <v>299</v>
      </c>
      <c r="B3" s="92" t="s">
        <v>300</v>
      </c>
      <c r="E3" s="94"/>
      <c r="F3" s="93" t="s">
        <v>321</v>
      </c>
    </row>
    <row r="4" spans="1:6" ht="121.5" x14ac:dyDescent="0.2">
      <c r="A4" s="91"/>
      <c r="B4" s="92" t="s">
        <v>301</v>
      </c>
      <c r="E4" s="97" t="s">
        <v>322</v>
      </c>
      <c r="F4" s="92" t="s">
        <v>323</v>
      </c>
    </row>
    <row r="5" spans="1:6" ht="27.75" thickBot="1" x14ac:dyDescent="0.25">
      <c r="A5" s="94"/>
      <c r="B5" s="93" t="s">
        <v>302</v>
      </c>
      <c r="E5" s="94"/>
      <c r="F5" s="93" t="s">
        <v>324</v>
      </c>
    </row>
    <row r="6" spans="1:6" ht="13.5" x14ac:dyDescent="0.2">
      <c r="A6" s="97" t="s">
        <v>303</v>
      </c>
      <c r="B6" s="92" t="s">
        <v>304</v>
      </c>
    </row>
    <row r="7" spans="1:6" ht="14.25" thickBot="1" x14ac:dyDescent="0.25">
      <c r="A7" s="94"/>
      <c r="B7" s="93" t="s">
        <v>305</v>
      </c>
    </row>
    <row r="8" spans="1:6" ht="41.25" customHeight="1" thickBot="1" x14ac:dyDescent="0.25">
      <c r="A8" s="94" t="s">
        <v>306</v>
      </c>
      <c r="B8" s="93" t="s">
        <v>307</v>
      </c>
    </row>
    <row r="9" spans="1:6" ht="14.25" thickBot="1" x14ac:dyDescent="0.25">
      <c r="A9" s="95" t="s">
        <v>308</v>
      </c>
      <c r="B9" s="96"/>
    </row>
    <row r="10" spans="1:6" ht="27.75" customHeight="1" thickBot="1" x14ac:dyDescent="0.25">
      <c r="A10" s="94" t="s">
        <v>309</v>
      </c>
      <c r="B10" s="93" t="s">
        <v>310</v>
      </c>
    </row>
    <row r="11" spans="1:6" ht="54.75" customHeight="1" thickBot="1" x14ac:dyDescent="0.25">
      <c r="A11" s="94" t="s">
        <v>311</v>
      </c>
      <c r="B11" s="93" t="s">
        <v>312</v>
      </c>
    </row>
    <row r="12" spans="1:6" ht="54.75" customHeight="1" thickBot="1" x14ac:dyDescent="0.25">
      <c r="A12" s="94" t="s">
        <v>313</v>
      </c>
      <c r="B12" s="93" t="s">
        <v>314</v>
      </c>
    </row>
    <row r="13" spans="1:6" ht="14.25" thickBot="1" x14ac:dyDescent="0.25">
      <c r="A13" s="98" t="s">
        <v>315</v>
      </c>
      <c r="B13" s="99"/>
    </row>
    <row r="14" spans="1:6" ht="257.25" customHeight="1" thickBot="1" x14ac:dyDescent="0.25">
      <c r="A14" s="94" t="s">
        <v>316</v>
      </c>
      <c r="B14" s="93" t="s">
        <v>317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Experiencia</vt:lpstr>
      <vt:lpstr>Anexo Tecnico</vt:lpstr>
      <vt:lpstr>Ponderables Tec.</vt:lpstr>
      <vt:lpstr>Apoyo industria Nal.</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Carmen Andrea Coronado Soler</cp:lastModifiedBy>
  <cp:lastPrinted>2014-11-12T21:46:24Z</cp:lastPrinted>
  <dcterms:created xsi:type="dcterms:W3CDTF">2014-08-28T23:34:55Z</dcterms:created>
  <dcterms:modified xsi:type="dcterms:W3CDTF">2014-11-24T21:40:37Z</dcterms:modified>
</cp:coreProperties>
</file>