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EFIN" sheetId="1" r:id="rId1"/>
    <sheet name="OECON" sheetId="2" r:id="rId2"/>
  </sheets>
  <definedNames>
    <definedName name="_xlnm.Print_Area" localSheetId="0">'EFIN'!$B$3:$G$21</definedName>
  </definedNames>
  <calcPr fullCalcOnLoad="1"/>
</workbook>
</file>

<file path=xl/sharedStrings.xml><?xml version="1.0" encoding="utf-8"?>
<sst xmlns="http://schemas.openxmlformats.org/spreadsheetml/2006/main" count="52" uniqueCount="25">
  <si>
    <t>EVALUACIÓN FINANCIERA</t>
  </si>
  <si>
    <t>DOCUMENTOS FINANCIEROS</t>
  </si>
  <si>
    <t>X</t>
  </si>
  <si>
    <t>CALIFICACIÓN</t>
  </si>
  <si>
    <t>CUMPLE</t>
  </si>
  <si>
    <t>Estados financieros comparativos 2011-2010 especificando el activo corriente, activo fijo, pasivo corriente y pasivo a largo plazo (Balance General y Estado de Pérdidas y Ganancias) firmados por el proponente persona natural o por el Representante Legal de la persona jurídica y el contador o Revisor Fiscal de la empresa si está obligado a tener</t>
  </si>
  <si>
    <t>Certificación de los Estados Financieros según Artículo 37 Ley 222/95.</t>
  </si>
  <si>
    <t>Notas a los Estados Financieros según Artículo 36 Ley 222/95.</t>
  </si>
  <si>
    <t>Certificados de vigencia y Antecedentes Disciplinarios del contador y/o del revisor fiscal, expedidos por la Junta Central de Contadores, con fecha no mayor a noventa (90) días calendario, anteriores a la fecha del presente proceso de contratación</t>
  </si>
  <si>
    <t>Declaración de renta del año gravable 2011</t>
  </si>
  <si>
    <t xml:space="preserve">RAZON DE LIQUIDEZ MINIMA ≥ 1.0 </t>
  </si>
  <si>
    <t xml:space="preserve">NIVEL DE ENDEUDAMIENTO ≤ 0.7 </t>
  </si>
  <si>
    <t xml:space="preserve">CAPITAL DE TRABAJO ≥ 10% </t>
  </si>
  <si>
    <t xml:space="preserve">PATRIMONIO LÍQUIDO ≥ 10% </t>
  </si>
  <si>
    <t>PROPONENTE</t>
  </si>
  <si>
    <t>IRADIO LTDA</t>
  </si>
  <si>
    <t>Radio Televisión Nacional de Colombia requiere contratar integralmente bajo la modalidad de llave en mano, la adquisición, instalación y puesta en funcionamiento de los equipos de radio que conforman la red de la Radio Nacional de Colombia, cumpliendo con las cantidades y características descritas en el alcance del objeto y anexo técnico así como realizar los estudios técnicos de las estaciones de expansión de la Radio Nacional</t>
  </si>
  <si>
    <t>ROHDE &amp; SCHWARZ</t>
  </si>
  <si>
    <t xml:space="preserve">OFERTA ECONOMICA SP No 06 DE 2012 </t>
  </si>
  <si>
    <t>DAGA</t>
  </si>
  <si>
    <t>INSTELEC</t>
  </si>
  <si>
    <t>SELECCIÓN PÚBLICA No. 6 DE 2012</t>
  </si>
  <si>
    <t>VALOR TOTAL DE LA OFERTA</t>
  </si>
  <si>
    <t>VALOR OFERTA GRUPO 1</t>
  </si>
  <si>
    <t>VALOR OFERTA GRUPO 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</si>
</sst>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 [$€-2]\ * #,##0.00_ ;_ [$€-2]\ * \-#,##0.00_ ;_ [$€-2]\ * &quot;-&quot;??_ "/>
    <numFmt numFmtId="166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i/>
      <sz val="10"/>
      <name val="Trebuchet MS"/>
      <family val="2"/>
    </font>
    <font>
      <b/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5" fontId="0" fillId="0" borderId="0" applyFont="0" applyFill="0" applyBorder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47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66" fontId="2" fillId="0" borderId="12" xfId="47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66" fontId="2" fillId="0" borderId="14" xfId="47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6" fontId="2" fillId="0" borderId="17" xfId="47" applyNumberFormat="1" applyFont="1" applyBorder="1" applyAlignment="1">
      <alignment/>
    </xf>
    <xf numFmtId="166" fontId="3" fillId="0" borderId="18" xfId="47" applyNumberFormat="1" applyFont="1" applyBorder="1" applyAlignment="1">
      <alignment/>
    </xf>
    <xf numFmtId="166" fontId="3" fillId="0" borderId="19" xfId="47" applyNumberFormat="1" applyFont="1" applyBorder="1" applyAlignment="1">
      <alignment/>
    </xf>
    <xf numFmtId="166" fontId="3" fillId="0" borderId="20" xfId="47" applyNumberFormat="1" applyFont="1" applyBorder="1" applyAlignment="1">
      <alignment/>
    </xf>
    <xf numFmtId="0" fontId="2" fillId="34" borderId="14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164" fontId="2" fillId="34" borderId="14" xfId="47" applyFont="1" applyFill="1" applyBorder="1" applyAlignment="1">
      <alignment horizontal="center"/>
    </xf>
    <xf numFmtId="164" fontId="2" fillId="34" borderId="18" xfId="47" applyFont="1" applyFill="1" applyBorder="1" applyAlignment="1">
      <alignment horizontal="center"/>
    </xf>
    <xf numFmtId="9" fontId="2" fillId="34" borderId="12" xfId="53" applyFont="1" applyFill="1" applyBorder="1" applyAlignment="1">
      <alignment horizontal="center"/>
    </xf>
    <xf numFmtId="9" fontId="2" fillId="34" borderId="19" xfId="53" applyFont="1" applyFill="1" applyBorder="1" applyAlignment="1">
      <alignment horizontal="center"/>
    </xf>
    <xf numFmtId="164" fontId="2" fillId="34" borderId="12" xfId="47" applyFont="1" applyFill="1" applyBorder="1" applyAlignment="1">
      <alignment horizontal="center"/>
    </xf>
    <xf numFmtId="164" fontId="2" fillId="34" borderId="19" xfId="47" applyFont="1" applyFill="1" applyBorder="1" applyAlignment="1">
      <alignment horizontal="center"/>
    </xf>
    <xf numFmtId="164" fontId="2" fillId="34" borderId="17" xfId="47" applyFont="1" applyFill="1" applyBorder="1" applyAlignment="1">
      <alignment horizontal="center"/>
    </xf>
    <xf numFmtId="164" fontId="2" fillId="34" borderId="20" xfId="47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4" fillId="34" borderId="16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34" borderId="13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5"/>
  <sheetViews>
    <sheetView tabSelected="1" zoomScalePageLayoutView="0" workbookViewId="0" topLeftCell="A1">
      <selection activeCell="B29" sqref="B29"/>
    </sheetView>
  </sheetViews>
  <sheetFormatPr defaultColWidth="11.421875" defaultRowHeight="12.75"/>
  <cols>
    <col min="1" max="1" width="6.00390625" style="1" bestFit="1" customWidth="1"/>
    <col min="2" max="2" width="19.28125" style="1" customWidth="1"/>
    <col min="3" max="3" width="31.421875" style="1" customWidth="1"/>
    <col min="4" max="7" width="23.7109375" style="1" customWidth="1"/>
    <col min="8" max="8" width="21.7109375" style="1" customWidth="1"/>
    <col min="9" max="9" width="11.28125" style="1" customWidth="1"/>
    <col min="10" max="16384" width="11.421875" style="1" customWidth="1"/>
  </cols>
  <sheetData>
    <row r="2" ht="12.75" customHeight="1"/>
    <row r="3" spans="2:8" ht="18">
      <c r="B3" s="51" t="s">
        <v>0</v>
      </c>
      <c r="C3" s="51"/>
      <c r="D3" s="51"/>
      <c r="E3" s="51"/>
      <c r="F3" s="51"/>
      <c r="G3" s="51"/>
      <c r="H3" s="9"/>
    </row>
    <row r="4" spans="2:8" ht="18">
      <c r="B4" s="51" t="s">
        <v>21</v>
      </c>
      <c r="C4" s="51"/>
      <c r="D4" s="51"/>
      <c r="E4" s="51"/>
      <c r="F4" s="51"/>
      <c r="G4" s="51"/>
      <c r="H4" s="9"/>
    </row>
    <row r="5" spans="2:8" ht="76.5" customHeight="1">
      <c r="B5" s="52" t="s">
        <v>16</v>
      </c>
      <c r="C5" s="52"/>
      <c r="D5" s="52"/>
      <c r="E5" s="52"/>
      <c r="F5" s="52"/>
      <c r="G5" s="52"/>
      <c r="H5" s="9"/>
    </row>
    <row r="6" spans="2:8" ht="18.75" thickBot="1">
      <c r="B6" s="10"/>
      <c r="C6" s="10"/>
      <c r="D6" s="10"/>
      <c r="E6" s="10"/>
      <c r="F6" s="10"/>
      <c r="G6" s="10"/>
      <c r="H6" s="9"/>
    </row>
    <row r="7" spans="2:7" ht="17.25" customHeight="1" thickBot="1">
      <c r="B7" s="47" t="s">
        <v>1</v>
      </c>
      <c r="C7" s="48"/>
      <c r="D7" s="7" t="s">
        <v>17</v>
      </c>
      <c r="E7" s="7" t="s">
        <v>19</v>
      </c>
      <c r="F7" s="7" t="s">
        <v>15</v>
      </c>
      <c r="G7" s="8" t="s">
        <v>20</v>
      </c>
    </row>
    <row r="8" spans="2:7" s="23" customFormat="1" ht="104.25" customHeight="1">
      <c r="B8" s="43" t="s">
        <v>5</v>
      </c>
      <c r="C8" s="44"/>
      <c r="D8" s="21" t="s">
        <v>2</v>
      </c>
      <c r="E8" s="21" t="s">
        <v>2</v>
      </c>
      <c r="F8" s="21" t="s">
        <v>2</v>
      </c>
      <c r="G8" s="22" t="s">
        <v>2</v>
      </c>
    </row>
    <row r="9" spans="2:7" s="23" customFormat="1" ht="28.5" customHeight="1">
      <c r="B9" s="45" t="s">
        <v>6</v>
      </c>
      <c r="C9" s="46"/>
      <c r="D9" s="24" t="s">
        <v>2</v>
      </c>
      <c r="E9" s="24" t="s">
        <v>2</v>
      </c>
      <c r="F9" s="24" t="s">
        <v>2</v>
      </c>
      <c r="G9" s="25" t="s">
        <v>2</v>
      </c>
    </row>
    <row r="10" spans="2:7" s="23" customFormat="1" ht="28.5" customHeight="1">
      <c r="B10" s="45" t="s">
        <v>7</v>
      </c>
      <c r="C10" s="46"/>
      <c r="D10" s="24" t="s">
        <v>2</v>
      </c>
      <c r="E10" s="24" t="s">
        <v>2</v>
      </c>
      <c r="F10" s="24" t="s">
        <v>2</v>
      </c>
      <c r="G10" s="25" t="s">
        <v>2</v>
      </c>
    </row>
    <row r="11" spans="2:7" s="23" customFormat="1" ht="76.5" customHeight="1">
      <c r="B11" s="45" t="s">
        <v>8</v>
      </c>
      <c r="C11" s="46"/>
      <c r="D11" s="24" t="s">
        <v>2</v>
      </c>
      <c r="E11" s="24" t="s">
        <v>2</v>
      </c>
      <c r="F11" s="24" t="s">
        <v>2</v>
      </c>
      <c r="G11" s="25" t="s">
        <v>2</v>
      </c>
    </row>
    <row r="12" spans="2:7" s="23" customFormat="1" ht="15.75" thickBot="1">
      <c r="B12" s="41" t="s">
        <v>9</v>
      </c>
      <c r="C12" s="42"/>
      <c r="D12" s="26" t="s">
        <v>2</v>
      </c>
      <c r="E12" s="26" t="s">
        <v>2</v>
      </c>
      <c r="F12" s="26" t="s">
        <v>2</v>
      </c>
      <c r="G12" s="27" t="s">
        <v>2</v>
      </c>
    </row>
    <row r="13" spans="2:7" ht="15.75" thickBot="1">
      <c r="B13" s="49" t="s">
        <v>3</v>
      </c>
      <c r="C13" s="50"/>
      <c r="D13" s="5" t="s">
        <v>4</v>
      </c>
      <c r="E13" s="36" t="s">
        <v>4</v>
      </c>
      <c r="F13" s="36" t="s">
        <v>4</v>
      </c>
      <c r="G13" s="6" t="s">
        <v>4</v>
      </c>
    </row>
    <row r="14" spans="2:8" ht="13.5" customHeight="1">
      <c r="B14" s="2"/>
      <c r="C14" s="2"/>
      <c r="D14" s="2"/>
      <c r="E14" s="2"/>
      <c r="F14" s="2"/>
      <c r="G14" s="2"/>
      <c r="H14" s="2"/>
    </row>
    <row r="15" ht="15.75" thickBot="1"/>
    <row r="16" spans="2:7" ht="18" customHeight="1" thickBot="1">
      <c r="B16" s="39"/>
      <c r="C16" s="40"/>
      <c r="D16" s="7" t="str">
        <f>+D7</f>
        <v>ROHDE &amp; SCHWARZ</v>
      </c>
      <c r="E16" s="7" t="str">
        <f>+E7</f>
        <v>DAGA</v>
      </c>
      <c r="F16" s="7" t="str">
        <f>+F7</f>
        <v>IRADIO LTDA</v>
      </c>
      <c r="G16" s="8" t="str">
        <f>+G7</f>
        <v>INSTELEC</v>
      </c>
    </row>
    <row r="17" spans="2:7" s="23" customFormat="1" ht="15">
      <c r="B17" s="53" t="s">
        <v>10</v>
      </c>
      <c r="C17" s="54"/>
      <c r="D17" s="28">
        <f>8372195435/5335158481</f>
        <v>1.5692496230085278</v>
      </c>
      <c r="E17" s="28">
        <f>15644448/11433934</f>
        <v>1.3682471842149868</v>
      </c>
      <c r="F17" s="28">
        <f>3659245061/478991707</f>
        <v>7.6394747706978565</v>
      </c>
      <c r="G17" s="29">
        <f>679658587.8/236857055.47</f>
        <v>2.8694884619389547</v>
      </c>
    </row>
    <row r="18" spans="2:7" s="23" customFormat="1" ht="15">
      <c r="B18" s="55" t="s">
        <v>11</v>
      </c>
      <c r="C18" s="56"/>
      <c r="D18" s="30">
        <f>5436435003/9396362093</f>
        <v>0.5785680616810176</v>
      </c>
      <c r="E18" s="30">
        <f>20928513/45756168</f>
        <v>0.4573921706030977</v>
      </c>
      <c r="F18" s="30">
        <f>1901367493/6215034994</f>
        <v>0.30593029561950685</v>
      </c>
      <c r="G18" s="31">
        <f>240793321.39/742740972.8</f>
        <v>0.3241955543158639</v>
      </c>
    </row>
    <row r="19" spans="2:7" s="23" customFormat="1" ht="15">
      <c r="B19" s="55" t="s">
        <v>12</v>
      </c>
      <c r="C19" s="56"/>
      <c r="D19" s="32">
        <f>8372195435-5335158481</f>
        <v>3037036954</v>
      </c>
      <c r="E19" s="32">
        <f>15644448000-11433934000</f>
        <v>4210514000</v>
      </c>
      <c r="F19" s="32">
        <f>3659245061-478991707</f>
        <v>3180253354</v>
      </c>
      <c r="G19" s="33">
        <f>679658587.8-236857055.47</f>
        <v>442801532.3299999</v>
      </c>
    </row>
    <row r="20" spans="2:7" s="23" customFormat="1" ht="15.75" thickBot="1">
      <c r="B20" s="57" t="s">
        <v>13</v>
      </c>
      <c r="C20" s="58"/>
      <c r="D20" s="34">
        <v>3959927090</v>
      </c>
      <c r="E20" s="34">
        <v>24827655000</v>
      </c>
      <c r="F20" s="34">
        <v>4313667501</v>
      </c>
      <c r="G20" s="35">
        <v>501947651.41</v>
      </c>
    </row>
    <row r="21" spans="2:7" ht="15.75" thickBot="1">
      <c r="B21" s="49" t="s">
        <v>3</v>
      </c>
      <c r="C21" s="50"/>
      <c r="D21" s="7" t="s">
        <v>4</v>
      </c>
      <c r="E21" s="7" t="s">
        <v>4</v>
      </c>
      <c r="F21" s="7" t="s">
        <v>4</v>
      </c>
      <c r="G21" s="8" t="s">
        <v>4</v>
      </c>
    </row>
    <row r="22" ht="15">
      <c r="E22" s="3"/>
    </row>
    <row r="23" s="4" customFormat="1" ht="15"/>
    <row r="24" s="4" customFormat="1" ht="15">
      <c r="D24" s="4">
        <v>4355150498</v>
      </c>
    </row>
    <row r="25" s="4" customFormat="1" ht="15">
      <c r="D25" s="4">
        <f>+D24*0.1</f>
        <v>435515049.8</v>
      </c>
    </row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</sheetData>
  <sheetProtection/>
  <mergeCells count="16">
    <mergeCell ref="B21:C21"/>
    <mergeCell ref="B17:C17"/>
    <mergeCell ref="B18:C18"/>
    <mergeCell ref="B20:C20"/>
    <mergeCell ref="B19:C19"/>
    <mergeCell ref="B7:C7"/>
    <mergeCell ref="B13:C13"/>
    <mergeCell ref="B3:G3"/>
    <mergeCell ref="B4:G4"/>
    <mergeCell ref="B5:G5"/>
    <mergeCell ref="B16:C16"/>
    <mergeCell ref="B12:C12"/>
    <mergeCell ref="B8:C8"/>
    <mergeCell ref="B9:C9"/>
    <mergeCell ref="B10:C10"/>
    <mergeCell ref="B11:C11"/>
  </mergeCells>
  <printOptions horizontalCentered="1" verticalCentered="1"/>
  <pageMargins left="0.75" right="0.26" top="0.47" bottom="0.3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F13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2" width="11.421875" style="11" customWidth="1"/>
    <col min="3" max="3" width="46.57421875" style="11" customWidth="1"/>
    <col min="4" max="4" width="17.421875" style="11" customWidth="1"/>
    <col min="5" max="5" width="14.57421875" style="11" customWidth="1"/>
    <col min="6" max="6" width="16.140625" style="11" bestFit="1" customWidth="1"/>
    <col min="7" max="16384" width="11.421875" style="11" customWidth="1"/>
  </cols>
  <sheetData>
    <row r="6" spans="3:6" ht="18">
      <c r="C6" s="59" t="s">
        <v>18</v>
      </c>
      <c r="D6" s="59"/>
      <c r="E6" s="59"/>
      <c r="F6" s="59"/>
    </row>
    <row r="7" spans="3:6" ht="111.75" customHeight="1">
      <c r="C7" s="60" t="str">
        <f>+EFIN!B5</f>
        <v>Radio Televisión Nacional de Colombia requiere contratar integralmente bajo la modalidad de llave en mano, la adquisición, instalación y puesta en funcionamiento de los equipos de radio que conforman la red de la Radio Nacional de Colombia, cumpliendo con las cantidades y características descritas en el alcance del objeto y anexo técnico así como realizar los estudios técnicos de las estaciones de expansión de la Radio Nacional</v>
      </c>
      <c r="D7" s="60"/>
      <c r="E7" s="60"/>
      <c r="F7" s="60"/>
    </row>
    <row r="8" ht="15.75" thickBot="1"/>
    <row r="9" spans="3:6" ht="30.75" thickBot="1">
      <c r="C9" s="38" t="s">
        <v>14</v>
      </c>
      <c r="D9" s="37" t="s">
        <v>23</v>
      </c>
      <c r="E9" s="37" t="s">
        <v>24</v>
      </c>
      <c r="F9" s="37" t="s">
        <v>22</v>
      </c>
    </row>
    <row r="10" spans="3:6" ht="15">
      <c r="C10" s="13" t="str">
        <f>+EFIN!D7</f>
        <v>ROHDE &amp; SCHWARZ</v>
      </c>
      <c r="D10" s="14">
        <f>2724156330</f>
        <v>2724156330</v>
      </c>
      <c r="E10" s="14">
        <v>1630994168</v>
      </c>
      <c r="F10" s="18">
        <f>+D10+E10</f>
        <v>4355150498</v>
      </c>
    </row>
    <row r="11" spans="3:6" ht="15">
      <c r="C11" s="15" t="str">
        <f>+EFIN!E7</f>
        <v>DAGA</v>
      </c>
      <c r="D11" s="12">
        <v>2724156330</v>
      </c>
      <c r="E11" s="12">
        <v>0</v>
      </c>
      <c r="F11" s="19">
        <f>+D11+E11</f>
        <v>2724156330</v>
      </c>
    </row>
    <row r="12" spans="3:6" ht="15">
      <c r="C12" s="15" t="str">
        <f>+EFIN!F7</f>
        <v>IRADIO LTDA</v>
      </c>
      <c r="D12" s="12">
        <v>0</v>
      </c>
      <c r="E12" s="12">
        <v>1630298237</v>
      </c>
      <c r="F12" s="19">
        <f>+D12+E12</f>
        <v>1630298237</v>
      </c>
    </row>
    <row r="13" spans="3:6" ht="15.75" thickBot="1">
      <c r="C13" s="16" t="str">
        <f>+EFIN!G7</f>
        <v>INSTELEC</v>
      </c>
      <c r="D13" s="17">
        <v>2720000000</v>
      </c>
      <c r="E13" s="17">
        <v>0</v>
      </c>
      <c r="F13" s="20">
        <f>+D13+E13</f>
        <v>2720000000</v>
      </c>
    </row>
  </sheetData>
  <sheetProtection/>
  <mergeCells count="2">
    <mergeCell ref="C6:F6"/>
    <mergeCell ref="C7:F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RTVC</dc:creator>
  <cp:keywords/>
  <dc:description/>
  <cp:lastModifiedBy>Sidney Adriana Higuera Pena</cp:lastModifiedBy>
  <cp:lastPrinted>2012-06-27T14:21:07Z</cp:lastPrinted>
  <dcterms:created xsi:type="dcterms:W3CDTF">2006-05-03T14:08:50Z</dcterms:created>
  <dcterms:modified xsi:type="dcterms:W3CDTF">2012-07-03T15:19:44Z</dcterms:modified>
  <cp:category/>
  <cp:version/>
  <cp:contentType/>
  <cp:contentStatus/>
</cp:coreProperties>
</file>