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092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_FilterDatabase" localSheetId="0" hidden="1">'Hoja1'!$A$12:$E$180</definedName>
    <definedName name="_xlnm.Print_Titles" localSheetId="0">'Hoja1'!$12:$12</definedName>
  </definedNames>
  <calcPr fullCalcOnLoad="1"/>
</workbook>
</file>

<file path=xl/comments1.xml><?xml version="1.0" encoding="utf-8"?>
<comments xmlns="http://schemas.openxmlformats.org/spreadsheetml/2006/main">
  <authors>
    <author>lng522</author>
    <author>wcr790</author>
  </authors>
  <commentList>
    <comment ref="C38" authorId="0">
      <text>
        <r>
          <rPr>
            <b/>
            <sz val="8"/>
            <rFont val="Tahoma"/>
            <family val="2"/>
          </rPr>
          <t>lng522:</t>
        </r>
        <r>
          <rPr>
            <sz val="8"/>
            <rFont val="Tahoma"/>
            <family val="2"/>
          </rPr>
          <t xml:space="preserve">
15-08-2006:  En esta estación funcionan dos canales (C1 y SC), por gestión del Alcalde de Mutatá.</t>
        </r>
      </text>
    </comment>
    <comment ref="C66" authorId="1">
      <text>
        <r>
          <rPr>
            <b/>
            <sz val="8"/>
            <rFont val="Tahoma"/>
            <family val="2"/>
          </rPr>
          <t>wcr790:</t>
        </r>
        <r>
          <rPr>
            <sz val="8"/>
            <rFont val="Tahoma"/>
            <family val="2"/>
          </rPr>
          <t xml:space="preserve">
octubre 10 de 2002, Camilo Ramirez se cubre desde el Cocy</t>
        </r>
      </text>
    </comment>
    <comment ref="B113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14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15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16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C118" authorId="0">
      <text>
        <r>
          <rPr>
            <b/>
            <sz val="8"/>
            <rFont val="Tahoma"/>
            <family val="2"/>
          </rPr>
          <t>lng522:</t>
        </r>
        <r>
          <rPr>
            <sz val="8"/>
            <rFont val="Tahoma"/>
            <family val="2"/>
          </rPr>
          <t xml:space="preserve">
Proyecto Suroccidente Colombiano - Contrato 039/04</t>
        </r>
      </text>
    </comment>
    <comment ref="B119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0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1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2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3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4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25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  <comment ref="B133" authorId="0">
      <text>
        <r>
          <rPr>
            <b/>
            <sz val="8"/>
            <rFont val="Tahoma"/>
            <family val="2"/>
          </rPr>
          <t xml:space="preserve">lng522:
</t>
        </r>
        <r>
          <rPr>
            <sz val="8"/>
            <rFont val="Tahoma"/>
            <family val="2"/>
          </rPr>
          <t xml:space="preserve">De acuerdo con el Convenio Colombo - Ecuatoriano, es necesario tener en cuenta las poblaciones que quedan a 15 km de la frontera. Así mismo, se establece que en VHF deben usarse canales impares y en UHF pares. </t>
        </r>
      </text>
    </comment>
  </commentList>
</comments>
</file>

<file path=xl/sharedStrings.xml><?xml version="1.0" encoding="utf-8"?>
<sst xmlns="http://schemas.openxmlformats.org/spreadsheetml/2006/main" count="319" uniqueCount="190">
  <si>
    <t>DEPARTAMENTO</t>
  </si>
  <si>
    <t>TOTAL</t>
  </si>
  <si>
    <t>ANTIOQUIA</t>
  </si>
  <si>
    <t>Abriaquí*</t>
  </si>
  <si>
    <t>Alejandría*</t>
  </si>
  <si>
    <t>Amalfi*</t>
  </si>
  <si>
    <t>Andes*</t>
  </si>
  <si>
    <t>Angostura*</t>
  </si>
  <si>
    <t>Arboletes*</t>
  </si>
  <si>
    <t>Belmira*</t>
  </si>
  <si>
    <t>Caldas*</t>
  </si>
  <si>
    <t>Cañasgordas*</t>
  </si>
  <si>
    <t>Carolina*</t>
  </si>
  <si>
    <t>Caucasia*</t>
  </si>
  <si>
    <t>Cisneros*</t>
  </si>
  <si>
    <t>Ciudad Bolivar*</t>
  </si>
  <si>
    <t xml:space="preserve">Concepción* </t>
  </si>
  <si>
    <t>Entrerrios*</t>
  </si>
  <si>
    <t>Frontino*</t>
  </si>
  <si>
    <t>Gomez Plata*</t>
  </si>
  <si>
    <t>Granada*</t>
  </si>
  <si>
    <t>Heliconia*</t>
  </si>
  <si>
    <t>Itagui*</t>
  </si>
  <si>
    <t>Ituango*</t>
  </si>
  <si>
    <t xml:space="preserve">Jardin* </t>
  </si>
  <si>
    <t>Jericó*</t>
  </si>
  <si>
    <t>La Ceja*</t>
  </si>
  <si>
    <t>Liborina*</t>
  </si>
  <si>
    <t>Mutatá</t>
  </si>
  <si>
    <t>Sabanalarga*</t>
  </si>
  <si>
    <t>Salgar*</t>
  </si>
  <si>
    <t>San Andrés de Cuerquia*</t>
  </si>
  <si>
    <t>San José de La Montaña*</t>
  </si>
  <si>
    <t>Sonson*</t>
  </si>
  <si>
    <t>Támesis*</t>
  </si>
  <si>
    <t>Tarazá*</t>
  </si>
  <si>
    <t>Toledo*</t>
  </si>
  <si>
    <t>Urrao*</t>
  </si>
  <si>
    <t>Yarumal*</t>
  </si>
  <si>
    <t>ARAUCA</t>
  </si>
  <si>
    <t>Arauca* - Arauca*</t>
  </si>
  <si>
    <t>BOYACÁ</t>
  </si>
  <si>
    <t>Guateque (Valle de Tenza 2)* - Sutatenza</t>
  </si>
  <si>
    <t>Arcabuco*</t>
  </si>
  <si>
    <t>Belen*</t>
  </si>
  <si>
    <t>Miraflores*</t>
  </si>
  <si>
    <t>Belencito*</t>
  </si>
  <si>
    <t>Boavita*</t>
  </si>
  <si>
    <t>La Capilla (Valle de Tenza 1)*</t>
  </si>
  <si>
    <t>Cucaita*</t>
  </si>
  <si>
    <t>El Cocuy*</t>
  </si>
  <si>
    <t>El Espino*</t>
  </si>
  <si>
    <t>Moniquirá*</t>
  </si>
  <si>
    <t>Nuevo Colón*</t>
  </si>
  <si>
    <t>Paz Del Rio*</t>
  </si>
  <si>
    <t>Ráquira*</t>
  </si>
  <si>
    <t>Samacá*</t>
  </si>
  <si>
    <t>Santa Maria II*</t>
  </si>
  <si>
    <t>Sativa Norte*</t>
  </si>
  <si>
    <t>Umbita*</t>
  </si>
  <si>
    <t>Villa de Leiva*</t>
  </si>
  <si>
    <t>CALDAS</t>
  </si>
  <si>
    <t>Chinchiná*</t>
  </si>
  <si>
    <t xml:space="preserve"> Arauca* - Caldas</t>
  </si>
  <si>
    <t>Salamina*</t>
  </si>
  <si>
    <t>Belén de Umbría*</t>
  </si>
  <si>
    <t>CAQUETÁ</t>
  </si>
  <si>
    <t>San Vicente del Caguán*</t>
  </si>
  <si>
    <t>CASANARE</t>
  </si>
  <si>
    <t>Yopal*</t>
  </si>
  <si>
    <t>CAUCA</t>
  </si>
  <si>
    <t>Cerro Bolívar</t>
  </si>
  <si>
    <t>Inzá*</t>
  </si>
  <si>
    <t>La Vega - Cauca</t>
  </si>
  <si>
    <t>Cerro Peña Horqueta</t>
  </si>
  <si>
    <t>Rosas*</t>
  </si>
  <si>
    <t>San Sebastian*</t>
  </si>
  <si>
    <t>Silvia*</t>
  </si>
  <si>
    <t>CESAR</t>
  </si>
  <si>
    <t>Atanquez*</t>
  </si>
  <si>
    <t>Pailitas *</t>
  </si>
  <si>
    <t>Pueblo Nuevo - Ocaña*</t>
  </si>
  <si>
    <t>Badillo*</t>
  </si>
  <si>
    <t>Mariangola*</t>
  </si>
  <si>
    <t>CHOCÓ</t>
  </si>
  <si>
    <t>Bahia Solano *</t>
  </si>
  <si>
    <t>Carmen de Atrato*</t>
  </si>
  <si>
    <t>CÓRDOBA</t>
  </si>
  <si>
    <t>Puerto Escondido*</t>
  </si>
  <si>
    <t>CUNDINAMARCA</t>
  </si>
  <si>
    <t>Choachí *</t>
  </si>
  <si>
    <t>Villapinzón*</t>
  </si>
  <si>
    <t>Tibitó*</t>
  </si>
  <si>
    <t>Cucunubá*</t>
  </si>
  <si>
    <t>Guachetá</t>
  </si>
  <si>
    <t>Cerro Cristales*</t>
  </si>
  <si>
    <t>Gachetá - Cerro Órganos*</t>
  </si>
  <si>
    <t>Cerro Alegria*</t>
  </si>
  <si>
    <t>Cerro Alemania*</t>
  </si>
  <si>
    <t>La Calera*</t>
  </si>
  <si>
    <t>Cerro Gazanore - Mámbita</t>
  </si>
  <si>
    <t>Pacho*</t>
  </si>
  <si>
    <t>Pandi*</t>
  </si>
  <si>
    <t>Quetame*</t>
  </si>
  <si>
    <t>San Francisco*</t>
  </si>
  <si>
    <t>Suesca*</t>
  </si>
  <si>
    <t>HUILA</t>
  </si>
  <si>
    <t>Argentina*</t>
  </si>
  <si>
    <t>Tesalia*</t>
  </si>
  <si>
    <t>Pitalito*</t>
  </si>
  <si>
    <t>San Agustin*</t>
  </si>
  <si>
    <t>San Andrés</t>
  </si>
  <si>
    <t>Teruel*</t>
  </si>
  <si>
    <t>Timaná*</t>
  </si>
  <si>
    <t>Vegalarga*</t>
  </si>
  <si>
    <t>NARIÑO</t>
  </si>
  <si>
    <t>Chimayoi</t>
  </si>
  <si>
    <t>Aldana*</t>
  </si>
  <si>
    <t>La Cruz*</t>
  </si>
  <si>
    <t>Chachagui*</t>
  </si>
  <si>
    <t>Contadero*</t>
  </si>
  <si>
    <t>El Tambo*</t>
  </si>
  <si>
    <t>Cerro Amarillo*</t>
  </si>
  <si>
    <t>Ricaurte*</t>
  </si>
  <si>
    <t>Samaniego*</t>
  </si>
  <si>
    <t>San Lorenzo*</t>
  </si>
  <si>
    <t>San Pablo*</t>
  </si>
  <si>
    <t>Sandona*</t>
  </si>
  <si>
    <t>Tangua*</t>
  </si>
  <si>
    <t>NORTE DE SANTANDER</t>
  </si>
  <si>
    <t>Babega*</t>
  </si>
  <si>
    <t>El Carmen*</t>
  </si>
  <si>
    <t>Salazar de las Palmas - Gramalote*</t>
  </si>
  <si>
    <t>Sardinata*</t>
  </si>
  <si>
    <t>Silos *</t>
  </si>
  <si>
    <t>PUTUMAYO</t>
  </si>
  <si>
    <t>Sibundoy*</t>
  </si>
  <si>
    <t>QUINDIO</t>
  </si>
  <si>
    <t>Genova*</t>
  </si>
  <si>
    <t>RISARALDA</t>
  </si>
  <si>
    <t>La Celia*</t>
  </si>
  <si>
    <t>SAN ANDRÉS</t>
  </si>
  <si>
    <t>Casa Baja *</t>
  </si>
  <si>
    <t>Buenavista *</t>
  </si>
  <si>
    <t>Maracaibo - Providencia*</t>
  </si>
  <si>
    <t>SANTANDER</t>
  </si>
  <si>
    <t>Carcasí*</t>
  </si>
  <si>
    <t>Cerrito*</t>
  </si>
  <si>
    <t>Charalá*</t>
  </si>
  <si>
    <t>Charta*</t>
  </si>
  <si>
    <t>Contratación*</t>
  </si>
  <si>
    <t>Coromoro*</t>
  </si>
  <si>
    <t>San Andres *</t>
  </si>
  <si>
    <t>Suratá*</t>
  </si>
  <si>
    <t>SUCRE</t>
  </si>
  <si>
    <t>Toluviejo*</t>
  </si>
  <si>
    <t>TOLIMA</t>
  </si>
  <si>
    <t>Cajamarca*</t>
  </si>
  <si>
    <t>La Herrera</t>
  </si>
  <si>
    <t>Santiago Pérez*</t>
  </si>
  <si>
    <t>Rio Blanco*</t>
  </si>
  <si>
    <t>San Antonio*</t>
  </si>
  <si>
    <t>VALLE DEL CAUCA</t>
  </si>
  <si>
    <t>Argelia - Valle*</t>
  </si>
  <si>
    <t>Buenaventura</t>
  </si>
  <si>
    <t>Dagua*</t>
  </si>
  <si>
    <t>El Dovio*</t>
  </si>
  <si>
    <t>Versalles*</t>
  </si>
  <si>
    <t>VICHADA</t>
  </si>
  <si>
    <t>Teorama*</t>
  </si>
  <si>
    <t>Puerto Carreño* y Casuarito</t>
  </si>
  <si>
    <t>CHOCO</t>
  </si>
  <si>
    <t>Acandí</t>
  </si>
  <si>
    <t>Guadalupue</t>
  </si>
  <si>
    <t>Rionegro</t>
  </si>
  <si>
    <t>ESTACION</t>
  </si>
  <si>
    <t>CUBRIMIENTO POBLACIONAL</t>
  </si>
  <si>
    <t>%CUBRIMIENTO</t>
  </si>
  <si>
    <t>Indicador promedio obtenido / mes</t>
  </si>
  <si>
    <t>FACTOR(%Cubrimiento*Descuento máximo mes)</t>
  </si>
  <si>
    <t>DESCUENTO (Valor Administración*FACTOR)</t>
  </si>
  <si>
    <t>Valor mínimo</t>
  </si>
  <si>
    <t>Total Poblacion cubierta</t>
  </si>
  <si>
    <t>Descuento máximo/mes</t>
  </si>
  <si>
    <t>Valor administración</t>
  </si>
  <si>
    <t>Total Descuento de Administración</t>
  </si>
  <si>
    <t>TOTAL PAGO MES ADMON</t>
  </si>
  <si>
    <t>TOTAL DESCUENTO</t>
  </si>
  <si>
    <t>Valor promedio facturado/mes</t>
  </si>
  <si>
    <t>TABLA ESTIMATIVA ANEXA 2.3-RED SECUNDARIA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</si>
</sst>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%"/>
    <numFmt numFmtId="173" formatCode="0.0000000000%"/>
    <numFmt numFmtId="174" formatCode="_-* #,##0_-;\-* #,##0_-;_-* &quot;-&quot;_-;_-@_-"/>
    <numFmt numFmtId="175" formatCode="0.000000000%"/>
    <numFmt numFmtId="176" formatCode="0.00000000%"/>
    <numFmt numFmtId="177" formatCode="0.0000000%"/>
    <numFmt numFmtId="178" formatCode="0.000000%"/>
    <numFmt numFmtId="179" formatCode="0.00000%"/>
    <numFmt numFmtId="180" formatCode="0.000%"/>
    <numFmt numFmtId="181" formatCode="0.0%"/>
    <numFmt numFmtId="182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4" fontId="5" fillId="34" borderId="11" xfId="49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3" fontId="0" fillId="0" borderId="0" xfId="0" applyNumberFormat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180" fontId="6" fillId="34" borderId="11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quotePrefix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6" fillId="34" borderId="15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9" fontId="0" fillId="36" borderId="11" xfId="0" applyNumberFormat="1" applyFill="1" applyBorder="1" applyAlignment="1">
      <alignment/>
    </xf>
    <xf numFmtId="182" fontId="0" fillId="36" borderId="11" xfId="0" applyNumberFormat="1" applyFill="1" applyBorder="1" applyAlignment="1">
      <alignment/>
    </xf>
    <xf numFmtId="0" fontId="11" fillId="37" borderId="11" xfId="0" applyFont="1" applyFill="1" applyBorder="1" applyAlignment="1">
      <alignment/>
    </xf>
    <xf numFmtId="9" fontId="6" fillId="37" borderId="11" xfId="50" applyNumberFormat="1" applyFont="1" applyFill="1" applyBorder="1" applyAlignment="1">
      <alignment/>
    </xf>
    <xf numFmtId="0" fontId="11" fillId="38" borderId="11" xfId="0" applyFont="1" applyFill="1" applyBorder="1" applyAlignment="1">
      <alignment/>
    </xf>
    <xf numFmtId="44" fontId="6" fillId="38" borderId="11" xfId="50" applyFont="1" applyFill="1" applyBorder="1" applyAlignment="1">
      <alignment/>
    </xf>
    <xf numFmtId="0" fontId="11" fillId="0" borderId="11" xfId="0" applyFont="1" applyBorder="1" applyAlignment="1">
      <alignment/>
    </xf>
    <xf numFmtId="44" fontId="6" fillId="0" borderId="11" xfId="50" applyFont="1" applyBorder="1" applyAlignment="1">
      <alignment/>
    </xf>
    <xf numFmtId="0" fontId="11" fillId="39" borderId="11" xfId="0" applyFont="1" applyFill="1" applyBorder="1" applyAlignment="1">
      <alignment/>
    </xf>
    <xf numFmtId="44" fontId="11" fillId="39" borderId="11" xfId="50" applyFont="1" applyFill="1" applyBorder="1" applyAlignment="1">
      <alignment/>
    </xf>
    <xf numFmtId="170" fontId="0" fillId="0" borderId="0" xfId="0" applyNumberFormat="1" applyAlignment="1">
      <alignment/>
    </xf>
    <xf numFmtId="0" fontId="11" fillId="40" borderId="11" xfId="0" applyFont="1" applyFill="1" applyBorder="1" applyAlignment="1">
      <alignment/>
    </xf>
    <xf numFmtId="44" fontId="6" fillId="40" borderId="11" xfId="50" applyFont="1" applyFill="1" applyBorder="1" applyAlignment="1">
      <alignment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/>
    </xf>
    <xf numFmtId="44" fontId="6" fillId="0" borderId="11" xfId="50" applyFont="1" applyFill="1" applyBorder="1" applyAlignment="1">
      <alignment/>
    </xf>
    <xf numFmtId="180" fontId="0" fillId="0" borderId="11" xfId="54" applyNumberFormat="1" applyFont="1" applyBorder="1" applyAlignment="1">
      <alignment/>
    </xf>
    <xf numFmtId="44" fontId="11" fillId="0" borderId="11" xfId="50" applyFont="1" applyBorder="1" applyAlignment="1">
      <alignment/>
    </xf>
    <xf numFmtId="3" fontId="0" fillId="0" borderId="11" xfId="0" applyNumberFormat="1" applyBorder="1" applyAlignment="1">
      <alignment horizontal="center"/>
    </xf>
    <xf numFmtId="44" fontId="9" fillId="0" borderId="11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PageLayoutView="0" workbookViewId="0" topLeftCell="B1">
      <selection activeCell="E5" sqref="E5"/>
    </sheetView>
  </sheetViews>
  <sheetFormatPr defaultColWidth="22.57421875" defaultRowHeight="15"/>
  <cols>
    <col min="1" max="1" width="4.421875" style="0" bestFit="1" customWidth="1"/>
    <col min="2" max="2" width="34.28125" style="0" customWidth="1"/>
    <col min="3" max="7" width="22.57421875" style="0" customWidth="1"/>
    <col min="8" max="8" width="24.00390625" style="0" customWidth="1"/>
  </cols>
  <sheetData>
    <row r="1" spans="2:8" ht="15">
      <c r="B1" s="50" t="s">
        <v>189</v>
      </c>
      <c r="C1" s="50"/>
      <c r="D1" s="50"/>
      <c r="E1" s="50"/>
      <c r="F1" s="50"/>
      <c r="G1" s="50"/>
      <c r="H1" s="50"/>
    </row>
    <row r="3" spans="2:3" ht="15">
      <c r="B3" s="27" t="s">
        <v>181</v>
      </c>
      <c r="C3" s="28">
        <v>0.85</v>
      </c>
    </row>
    <row r="4" spans="2:3" ht="15">
      <c r="B4" s="27" t="s">
        <v>182</v>
      </c>
      <c r="C4" s="29">
        <f>+D164</f>
        <v>3377838.7709999997</v>
      </c>
    </row>
    <row r="5" spans="2:3" ht="15">
      <c r="B5" s="30" t="s">
        <v>183</v>
      </c>
      <c r="C5" s="31">
        <v>0.25</v>
      </c>
    </row>
    <row r="6" spans="2:3" ht="15">
      <c r="B6" s="32" t="s">
        <v>188</v>
      </c>
      <c r="C6" s="33">
        <v>1420000000</v>
      </c>
    </row>
    <row r="7" spans="2:3" ht="15">
      <c r="B7" s="34" t="s">
        <v>184</v>
      </c>
      <c r="C7" s="35">
        <f>C6*0.08</f>
        <v>113600000</v>
      </c>
    </row>
    <row r="8" spans="2:4" ht="15">
      <c r="B8" s="36" t="s">
        <v>185</v>
      </c>
      <c r="C8" s="37">
        <f>+H164</f>
        <v>28400000.000000004</v>
      </c>
      <c r="D8" s="38"/>
    </row>
    <row r="9" spans="2:3" ht="15">
      <c r="B9" s="39" t="s">
        <v>186</v>
      </c>
      <c r="C9" s="40">
        <f>C7-C8</f>
        <v>85200000</v>
      </c>
    </row>
    <row r="10" spans="2:3" s="41" customFormat="1" ht="15">
      <c r="B10" s="42"/>
      <c r="C10" s="43"/>
    </row>
    <row r="11" spans="2:3" s="41" customFormat="1" ht="15">
      <c r="B11" s="42"/>
      <c r="C11" s="43"/>
    </row>
    <row r="12" spans="1:8" ht="59.25" customHeight="1" thickBot="1">
      <c r="A12" s="16"/>
      <c r="B12" s="23" t="s">
        <v>0</v>
      </c>
      <c r="C12" s="23" t="s">
        <v>175</v>
      </c>
      <c r="D12" s="22" t="s">
        <v>176</v>
      </c>
      <c r="E12" s="22" t="s">
        <v>177</v>
      </c>
      <c r="F12" s="24" t="s">
        <v>178</v>
      </c>
      <c r="G12" s="24" t="s">
        <v>179</v>
      </c>
      <c r="H12" s="24" t="s">
        <v>180</v>
      </c>
    </row>
    <row r="13" spans="1:8" ht="15">
      <c r="A13" s="4">
        <v>1</v>
      </c>
      <c r="B13" s="18" t="s">
        <v>2</v>
      </c>
      <c r="C13" s="19" t="s">
        <v>3</v>
      </c>
      <c r="D13" s="20">
        <v>2639</v>
      </c>
      <c r="E13" s="21">
        <f>D13/$D$164</f>
        <v>0.0007812687872070139</v>
      </c>
      <c r="F13" s="26">
        <v>0.84</v>
      </c>
      <c r="G13" s="44">
        <f>E13*$C$5</f>
        <v>0.00019531719680175347</v>
      </c>
      <c r="H13" s="45">
        <f>IF(F13&lt;85%,G13*$C$7,0)</f>
        <v>22188.033556679195</v>
      </c>
    </row>
    <row r="14" spans="1:8" ht="15">
      <c r="A14" s="4">
        <v>2</v>
      </c>
      <c r="B14" s="5" t="s">
        <v>2</v>
      </c>
      <c r="C14" s="5" t="s">
        <v>4</v>
      </c>
      <c r="D14" s="7">
        <v>3624</v>
      </c>
      <c r="E14" s="17">
        <f aca="true" t="shared" si="0" ref="E14:E77">D14/$D$164</f>
        <v>0.0010728753637128526</v>
      </c>
      <c r="F14" s="26">
        <v>0.84</v>
      </c>
      <c r="G14" s="44">
        <f aca="true" t="shared" si="1" ref="G14:G77">E14*$C$5</f>
        <v>0.00026821884092821316</v>
      </c>
      <c r="H14" s="45">
        <f aca="true" t="shared" si="2" ref="H14:H77">IF(F14&lt;85%,G14*$C$7,0)</f>
        <v>30469.660329445014</v>
      </c>
    </row>
    <row r="15" spans="1:8" ht="15">
      <c r="A15" s="4">
        <v>3</v>
      </c>
      <c r="B15" s="5" t="s">
        <v>2</v>
      </c>
      <c r="C15" s="5" t="s">
        <v>5</v>
      </c>
      <c r="D15" s="7">
        <v>20607</v>
      </c>
      <c r="E15" s="17">
        <f t="shared" si="0"/>
        <v>0.006100646418330783</v>
      </c>
      <c r="F15" s="26">
        <v>0.84</v>
      </c>
      <c r="G15" s="44">
        <f t="shared" si="1"/>
        <v>0.0015251616045826957</v>
      </c>
      <c r="H15" s="45">
        <f t="shared" si="2"/>
        <v>173258.35828059423</v>
      </c>
    </row>
    <row r="16" spans="1:8" ht="15">
      <c r="A16" s="4">
        <v>4</v>
      </c>
      <c r="B16" s="5" t="s">
        <v>2</v>
      </c>
      <c r="C16" s="5" t="s">
        <v>6</v>
      </c>
      <c r="D16" s="7">
        <v>41673</v>
      </c>
      <c r="E16" s="17">
        <f t="shared" si="0"/>
        <v>0.012337178540840427</v>
      </c>
      <c r="F16" s="26">
        <v>0.84</v>
      </c>
      <c r="G16" s="44">
        <f t="shared" si="1"/>
        <v>0.0030842946352101067</v>
      </c>
      <c r="H16" s="45">
        <f t="shared" si="2"/>
        <v>350375.8705598681</v>
      </c>
    </row>
    <row r="17" spans="1:8" ht="15">
      <c r="A17" s="4">
        <v>5</v>
      </c>
      <c r="B17" s="5" t="s">
        <v>2</v>
      </c>
      <c r="C17" s="5" t="s">
        <v>7</v>
      </c>
      <c r="D17" s="7">
        <v>12205</v>
      </c>
      <c r="E17" s="17">
        <f t="shared" si="0"/>
        <v>0.003613257123100267</v>
      </c>
      <c r="F17" s="26">
        <v>0.84</v>
      </c>
      <c r="G17" s="44">
        <f t="shared" si="1"/>
        <v>0.0009033142807750667</v>
      </c>
      <c r="H17" s="45">
        <f t="shared" si="2"/>
        <v>102616.50229604758</v>
      </c>
    </row>
    <row r="18" spans="1:8" ht="15">
      <c r="A18" s="4">
        <v>6</v>
      </c>
      <c r="B18" s="5" t="s">
        <v>2</v>
      </c>
      <c r="C18" s="5" t="s">
        <v>8</v>
      </c>
      <c r="D18" s="7">
        <v>30966</v>
      </c>
      <c r="E18" s="17">
        <f t="shared" si="0"/>
        <v>0.00916740025185767</v>
      </c>
      <c r="F18" s="26">
        <v>0.84</v>
      </c>
      <c r="G18" s="44">
        <f t="shared" si="1"/>
        <v>0.0022918500629644173</v>
      </c>
      <c r="H18" s="45">
        <f t="shared" si="2"/>
        <v>260354.16715275781</v>
      </c>
    </row>
    <row r="19" spans="1:8" ht="15">
      <c r="A19" s="4">
        <v>7</v>
      </c>
      <c r="B19" s="5" t="s">
        <v>2</v>
      </c>
      <c r="C19" s="5" t="s">
        <v>9</v>
      </c>
      <c r="D19" s="7">
        <v>6290</v>
      </c>
      <c r="E19" s="17">
        <f t="shared" si="0"/>
        <v>0.0018621374276362702</v>
      </c>
      <c r="F19" s="26">
        <v>0.84</v>
      </c>
      <c r="G19" s="44">
        <f t="shared" si="1"/>
        <v>0.00046553435690906755</v>
      </c>
      <c r="H19" s="45">
        <f t="shared" si="2"/>
        <v>52884.70294487007</v>
      </c>
    </row>
    <row r="20" spans="1:8" ht="15">
      <c r="A20" s="4">
        <v>8</v>
      </c>
      <c r="B20" s="9" t="s">
        <v>2</v>
      </c>
      <c r="C20" s="5" t="s">
        <v>10</v>
      </c>
      <c r="D20" s="7">
        <v>70311</v>
      </c>
      <c r="E20" s="17">
        <f t="shared" si="0"/>
        <v>0.020815380711372622</v>
      </c>
      <c r="F20" s="26">
        <v>0.84</v>
      </c>
      <c r="G20" s="44">
        <f t="shared" si="1"/>
        <v>0.0052038451778431555</v>
      </c>
      <c r="H20" s="45">
        <f t="shared" si="2"/>
        <v>591156.8122029825</v>
      </c>
    </row>
    <row r="21" spans="1:8" ht="15">
      <c r="A21" s="4">
        <v>9</v>
      </c>
      <c r="B21" s="9" t="s">
        <v>2</v>
      </c>
      <c r="C21" s="8" t="s">
        <v>11</v>
      </c>
      <c r="D21" s="7">
        <v>16073</v>
      </c>
      <c r="E21" s="17">
        <f t="shared" si="0"/>
        <v>0.004758368024546545</v>
      </c>
      <c r="F21" s="26">
        <v>0.84</v>
      </c>
      <c r="G21" s="44">
        <f t="shared" si="1"/>
        <v>0.0011895920061366363</v>
      </c>
      <c r="H21" s="45">
        <f t="shared" si="2"/>
        <v>135137.6518971219</v>
      </c>
    </row>
    <row r="22" spans="1:8" ht="15">
      <c r="A22" s="4">
        <v>10</v>
      </c>
      <c r="B22" s="9" t="s">
        <v>2</v>
      </c>
      <c r="C22" s="5" t="s">
        <v>12</v>
      </c>
      <c r="D22" s="7">
        <v>3897</v>
      </c>
      <c r="E22" s="17">
        <f t="shared" si="0"/>
        <v>0.001153696272734268</v>
      </c>
      <c r="F22" s="26">
        <v>0.84</v>
      </c>
      <c r="G22" s="44">
        <f t="shared" si="1"/>
        <v>0.000288424068183567</v>
      </c>
      <c r="H22" s="45">
        <f t="shared" si="2"/>
        <v>32764.97414565321</v>
      </c>
    </row>
    <row r="23" spans="1:8" ht="15">
      <c r="A23" s="4">
        <v>11</v>
      </c>
      <c r="B23" s="9" t="s">
        <v>2</v>
      </c>
      <c r="C23" s="5" t="s">
        <v>13</v>
      </c>
      <c r="D23" s="7">
        <v>92786</v>
      </c>
      <c r="E23" s="17">
        <f t="shared" si="0"/>
        <v>0.027469043459564225</v>
      </c>
      <c r="F23" s="26">
        <v>0.84</v>
      </c>
      <c r="G23" s="44">
        <f t="shared" si="1"/>
        <v>0.006867260864891056</v>
      </c>
      <c r="H23" s="45">
        <f t="shared" si="2"/>
        <v>780120.834251624</v>
      </c>
    </row>
    <row r="24" spans="1:8" ht="15">
      <c r="A24" s="4">
        <v>12</v>
      </c>
      <c r="B24" s="9" t="s">
        <v>2</v>
      </c>
      <c r="C24" s="5" t="s">
        <v>14</v>
      </c>
      <c r="D24" s="7">
        <v>9594</v>
      </c>
      <c r="E24" s="17">
        <f t="shared" si="0"/>
        <v>0.0028402776598954495</v>
      </c>
      <c r="F24" s="26">
        <v>0.84</v>
      </c>
      <c r="G24" s="44">
        <f t="shared" si="1"/>
        <v>0.0007100694149738624</v>
      </c>
      <c r="H24" s="45">
        <f t="shared" si="2"/>
        <v>80663.88554103076</v>
      </c>
    </row>
    <row r="25" spans="1:8" ht="15">
      <c r="A25" s="4">
        <v>13</v>
      </c>
      <c r="B25" s="9" t="s">
        <v>2</v>
      </c>
      <c r="C25" s="5" t="s">
        <v>15</v>
      </c>
      <c r="D25" s="7">
        <v>27954</v>
      </c>
      <c r="E25" s="17">
        <f t="shared" si="0"/>
        <v>0.008275705827049968</v>
      </c>
      <c r="F25" s="26">
        <v>0.84</v>
      </c>
      <c r="G25" s="44">
        <f t="shared" si="1"/>
        <v>0.002068926456762492</v>
      </c>
      <c r="H25" s="45">
        <f t="shared" si="2"/>
        <v>235030.0454882191</v>
      </c>
    </row>
    <row r="26" spans="1:8" ht="15">
      <c r="A26" s="4">
        <v>14</v>
      </c>
      <c r="B26" s="9" t="s">
        <v>2</v>
      </c>
      <c r="C26" s="5" t="s">
        <v>16</v>
      </c>
      <c r="D26" s="7">
        <v>4283</v>
      </c>
      <c r="E26" s="17">
        <f t="shared" si="0"/>
        <v>0.0012679705250502615</v>
      </c>
      <c r="F26" s="26">
        <v>0.84</v>
      </c>
      <c r="G26" s="44">
        <f t="shared" si="1"/>
        <v>0.0003169926312625654</v>
      </c>
      <c r="H26" s="45">
        <f t="shared" si="2"/>
        <v>36010.36291142743</v>
      </c>
    </row>
    <row r="27" spans="1:8" ht="15">
      <c r="A27" s="4">
        <v>15</v>
      </c>
      <c r="B27" s="9" t="s">
        <v>2</v>
      </c>
      <c r="C27" s="5" t="s">
        <v>17</v>
      </c>
      <c r="D27" s="7">
        <v>8706</v>
      </c>
      <c r="E27" s="17">
        <f t="shared" si="0"/>
        <v>0.0025773876701115053</v>
      </c>
      <c r="F27" s="26">
        <v>0.84</v>
      </c>
      <c r="G27" s="44">
        <f t="shared" si="1"/>
        <v>0.0006443469175278763</v>
      </c>
      <c r="H27" s="45">
        <f t="shared" si="2"/>
        <v>73197.80983116676</v>
      </c>
    </row>
    <row r="28" spans="1:8" ht="15">
      <c r="A28" s="4">
        <v>16</v>
      </c>
      <c r="B28" s="9" t="s">
        <v>2</v>
      </c>
      <c r="C28" s="5" t="s">
        <v>18</v>
      </c>
      <c r="D28" s="7">
        <v>19132</v>
      </c>
      <c r="E28" s="17">
        <f t="shared" si="0"/>
        <v>0.005663976671786506</v>
      </c>
      <c r="F28" s="26">
        <v>0.84</v>
      </c>
      <c r="G28" s="44">
        <f t="shared" si="1"/>
        <v>0.0014159941679466265</v>
      </c>
      <c r="H28" s="45">
        <f t="shared" si="2"/>
        <v>160856.93747873677</v>
      </c>
    </row>
    <row r="29" spans="1:8" ht="15">
      <c r="A29" s="4">
        <v>17</v>
      </c>
      <c r="B29" s="9" t="s">
        <v>2</v>
      </c>
      <c r="C29" s="5" t="s">
        <v>19</v>
      </c>
      <c r="D29" s="7">
        <v>11507</v>
      </c>
      <c r="E29" s="17">
        <f t="shared" si="0"/>
        <v>0.0034066161176169413</v>
      </c>
      <c r="F29" s="26">
        <v>0.84</v>
      </c>
      <c r="G29" s="44">
        <f t="shared" si="1"/>
        <v>0.0008516540294042353</v>
      </c>
      <c r="H29" s="45">
        <f t="shared" si="2"/>
        <v>96747.89774032113</v>
      </c>
    </row>
    <row r="30" spans="1:8" ht="15">
      <c r="A30" s="4"/>
      <c r="B30" s="9" t="s">
        <v>2</v>
      </c>
      <c r="C30" s="5" t="s">
        <v>173</v>
      </c>
      <c r="D30" s="7">
        <v>6183</v>
      </c>
      <c r="E30" s="17">
        <f t="shared" si="0"/>
        <v>0.001830460368056448</v>
      </c>
      <c r="F30" s="26">
        <v>0.84</v>
      </c>
      <c r="G30" s="44">
        <f t="shared" si="1"/>
        <v>0.000457615092014112</v>
      </c>
      <c r="H30" s="45">
        <f t="shared" si="2"/>
        <v>51985.07445280313</v>
      </c>
    </row>
    <row r="31" spans="1:8" ht="15">
      <c r="A31" s="4">
        <v>18</v>
      </c>
      <c r="B31" s="9" t="s">
        <v>2</v>
      </c>
      <c r="C31" s="5" t="s">
        <v>21</v>
      </c>
      <c r="D31" s="7">
        <v>6470</v>
      </c>
      <c r="E31" s="17">
        <f t="shared" si="0"/>
        <v>0.0019154259390789616</v>
      </c>
      <c r="F31" s="26">
        <v>0.84</v>
      </c>
      <c r="G31" s="44">
        <f t="shared" si="1"/>
        <v>0.0004788564847697404</v>
      </c>
      <c r="H31" s="45">
        <f t="shared" si="2"/>
        <v>54398.09666984251</v>
      </c>
    </row>
    <row r="32" spans="1:8" ht="15">
      <c r="A32" s="4">
        <v>19</v>
      </c>
      <c r="B32" s="9" t="s">
        <v>2</v>
      </c>
      <c r="C32" s="5" t="s">
        <v>22</v>
      </c>
      <c r="D32" s="7">
        <v>241899</v>
      </c>
      <c r="E32" s="17">
        <f t="shared" si="0"/>
        <v>0.07161354238597553</v>
      </c>
      <c r="F32" s="26">
        <v>0.84</v>
      </c>
      <c r="G32" s="44">
        <f t="shared" si="1"/>
        <v>0.017903385596493883</v>
      </c>
      <c r="H32" s="45">
        <f t="shared" si="2"/>
        <v>2033824.603761705</v>
      </c>
    </row>
    <row r="33" spans="1:8" ht="15">
      <c r="A33" s="4">
        <v>20</v>
      </c>
      <c r="B33" s="9" t="s">
        <v>2</v>
      </c>
      <c r="C33" s="5" t="s">
        <v>23</v>
      </c>
      <c r="D33" s="7">
        <v>24776</v>
      </c>
      <c r="E33" s="17">
        <f t="shared" si="0"/>
        <v>0.0073348675528006725</v>
      </c>
      <c r="F33" s="26">
        <v>0.84</v>
      </c>
      <c r="G33" s="44">
        <f t="shared" si="1"/>
        <v>0.0018337168882001681</v>
      </c>
      <c r="H33" s="45">
        <f t="shared" si="2"/>
        <v>208310.2384995391</v>
      </c>
    </row>
    <row r="34" spans="1:8" ht="15">
      <c r="A34" s="4">
        <v>21</v>
      </c>
      <c r="B34" s="9" t="s">
        <v>2</v>
      </c>
      <c r="C34" s="5" t="s">
        <v>24</v>
      </c>
      <c r="D34" s="7">
        <v>14251</v>
      </c>
      <c r="E34" s="17">
        <f t="shared" si="0"/>
        <v>0.004218969869832192</v>
      </c>
      <c r="F34" s="26">
        <v>0.84</v>
      </c>
      <c r="G34" s="44">
        <f t="shared" si="1"/>
        <v>0.001054742467458048</v>
      </c>
      <c r="H34" s="45">
        <f t="shared" si="2"/>
        <v>119818.74430323426</v>
      </c>
    </row>
    <row r="35" spans="1:8" ht="15">
      <c r="A35" s="4">
        <v>22</v>
      </c>
      <c r="B35" s="9" t="s">
        <v>2</v>
      </c>
      <c r="C35" s="5" t="s">
        <v>25</v>
      </c>
      <c r="D35" s="7">
        <v>12186</v>
      </c>
      <c r="E35" s="17">
        <f t="shared" si="0"/>
        <v>0.003607632224670205</v>
      </c>
      <c r="F35" s="26">
        <v>0.84</v>
      </c>
      <c r="G35" s="44">
        <f t="shared" si="1"/>
        <v>0.0009019080561675513</v>
      </c>
      <c r="H35" s="45">
        <f t="shared" si="2"/>
        <v>102456.75518063383</v>
      </c>
    </row>
    <row r="36" spans="1:8" ht="15">
      <c r="A36" s="4">
        <v>23</v>
      </c>
      <c r="B36" s="9" t="s">
        <v>2</v>
      </c>
      <c r="C36" s="5" t="s">
        <v>26</v>
      </c>
      <c r="D36" s="7">
        <v>47759</v>
      </c>
      <c r="E36" s="17">
        <f t="shared" si="0"/>
        <v>0.014138922322174981</v>
      </c>
      <c r="F36" s="26">
        <v>0.84</v>
      </c>
      <c r="G36" s="44">
        <f t="shared" si="1"/>
        <v>0.0035347305805437453</v>
      </c>
      <c r="H36" s="45">
        <f t="shared" si="2"/>
        <v>401545.39394976944</v>
      </c>
    </row>
    <row r="37" spans="1:8" ht="15">
      <c r="A37" s="4">
        <v>24</v>
      </c>
      <c r="B37" s="9" t="s">
        <v>2</v>
      </c>
      <c r="C37" s="5" t="s">
        <v>27</v>
      </c>
      <c r="D37" s="7">
        <v>9266</v>
      </c>
      <c r="E37" s="17">
        <f t="shared" si="0"/>
        <v>0.0027431741501554342</v>
      </c>
      <c r="F37" s="26">
        <v>0.84</v>
      </c>
      <c r="G37" s="44">
        <f t="shared" si="1"/>
        <v>0.0006857935375388586</v>
      </c>
      <c r="H37" s="45">
        <f t="shared" si="2"/>
        <v>77906.14586441433</v>
      </c>
    </row>
    <row r="38" spans="1:8" ht="15">
      <c r="A38" s="4">
        <v>25</v>
      </c>
      <c r="B38" s="9" t="s">
        <v>2</v>
      </c>
      <c r="C38" s="5" t="s">
        <v>28</v>
      </c>
      <c r="D38" s="7">
        <v>17037</v>
      </c>
      <c r="E38" s="17">
        <f t="shared" si="0"/>
        <v>0.005043757608050737</v>
      </c>
      <c r="F38" s="26">
        <v>0.84</v>
      </c>
      <c r="G38" s="44">
        <f t="shared" si="1"/>
        <v>0.0012609394020126842</v>
      </c>
      <c r="H38" s="45">
        <f t="shared" si="2"/>
        <v>143242.71606864093</v>
      </c>
    </row>
    <row r="39" spans="1:8" ht="15">
      <c r="A39" s="4"/>
      <c r="B39" s="9" t="s">
        <v>2</v>
      </c>
      <c r="C39" s="5" t="s">
        <v>174</v>
      </c>
      <c r="D39" s="7">
        <v>104645</v>
      </c>
      <c r="E39" s="17">
        <f t="shared" si="0"/>
        <v>0.030979868221780206</v>
      </c>
      <c r="F39" s="26">
        <v>0.84</v>
      </c>
      <c r="G39" s="44">
        <f t="shared" si="1"/>
        <v>0.0077449670554450515</v>
      </c>
      <c r="H39" s="45">
        <f t="shared" si="2"/>
        <v>879828.2574985578</v>
      </c>
    </row>
    <row r="40" spans="1:8" ht="15">
      <c r="A40" s="4">
        <v>26</v>
      </c>
      <c r="B40" s="9" t="s">
        <v>2</v>
      </c>
      <c r="C40" s="5" t="s">
        <v>29</v>
      </c>
      <c r="D40" s="7">
        <v>8118</v>
      </c>
      <c r="E40" s="17">
        <f t="shared" si="0"/>
        <v>0.0024033118660653804</v>
      </c>
      <c r="F40" s="26">
        <v>0.84</v>
      </c>
      <c r="G40" s="44">
        <f t="shared" si="1"/>
        <v>0.0006008279665163451</v>
      </c>
      <c r="H40" s="45">
        <f t="shared" si="2"/>
        <v>68254.0569962568</v>
      </c>
    </row>
    <row r="41" spans="1:8" ht="15">
      <c r="A41" s="4">
        <v>27</v>
      </c>
      <c r="B41" s="9" t="s">
        <v>2</v>
      </c>
      <c r="C41" s="11" t="s">
        <v>30</v>
      </c>
      <c r="D41" s="7">
        <v>17987</v>
      </c>
      <c r="E41" s="17">
        <f t="shared" si="0"/>
        <v>0.00532500252955383</v>
      </c>
      <c r="F41" s="26">
        <v>0.84</v>
      </c>
      <c r="G41" s="44">
        <f t="shared" si="1"/>
        <v>0.0013312506323884575</v>
      </c>
      <c r="H41" s="45">
        <f t="shared" si="2"/>
        <v>151230.07183932877</v>
      </c>
    </row>
    <row r="42" spans="1:8" ht="25.5">
      <c r="A42" s="4">
        <v>28</v>
      </c>
      <c r="B42" s="9" t="s">
        <v>2</v>
      </c>
      <c r="C42" s="5" t="s">
        <v>31</v>
      </c>
      <c r="D42" s="7">
        <v>7079</v>
      </c>
      <c r="E42" s="17">
        <f t="shared" si="0"/>
        <v>0.002095718736126734</v>
      </c>
      <c r="F42" s="26">
        <v>0.84</v>
      </c>
      <c r="G42" s="44">
        <f t="shared" si="1"/>
        <v>0.0005239296840316835</v>
      </c>
      <c r="H42" s="45">
        <f t="shared" si="2"/>
        <v>59518.41210599925</v>
      </c>
    </row>
    <row r="43" spans="1:8" ht="25.5">
      <c r="A43" s="4">
        <v>29</v>
      </c>
      <c r="B43" s="9" t="s">
        <v>2</v>
      </c>
      <c r="C43" s="5" t="s">
        <v>32</v>
      </c>
      <c r="D43" s="7">
        <v>3069</v>
      </c>
      <c r="E43" s="17">
        <f t="shared" si="0"/>
        <v>0.0009085691200978877</v>
      </c>
      <c r="F43" s="26">
        <v>0.84</v>
      </c>
      <c r="G43" s="44">
        <f t="shared" si="1"/>
        <v>0.00022714228002447193</v>
      </c>
      <c r="H43" s="45">
        <f t="shared" si="2"/>
        <v>25803.363010780013</v>
      </c>
    </row>
    <row r="44" spans="1:8" ht="15">
      <c r="A44" s="4">
        <v>30</v>
      </c>
      <c r="B44" s="9" t="s">
        <v>2</v>
      </c>
      <c r="C44" s="5" t="s">
        <v>33</v>
      </c>
      <c r="D44" s="7">
        <v>37819</v>
      </c>
      <c r="E44" s="17">
        <f t="shared" si="0"/>
        <v>0.011196212301395248</v>
      </c>
      <c r="F44" s="26">
        <v>0.84</v>
      </c>
      <c r="G44" s="44">
        <f t="shared" si="1"/>
        <v>0.002799053075348812</v>
      </c>
      <c r="H44" s="45">
        <f t="shared" si="2"/>
        <v>317972.42935962504</v>
      </c>
    </row>
    <row r="45" spans="1:8" ht="15">
      <c r="A45" s="4">
        <v>31</v>
      </c>
      <c r="B45" s="9" t="s">
        <v>2</v>
      </c>
      <c r="C45" s="6" t="s">
        <v>34</v>
      </c>
      <c r="D45" s="7">
        <v>16016</v>
      </c>
      <c r="E45" s="17">
        <f t="shared" si="0"/>
        <v>0.00474149332925636</v>
      </c>
      <c r="F45" s="26">
        <v>0.84</v>
      </c>
      <c r="G45" s="44">
        <f t="shared" si="1"/>
        <v>0.00118537333231409</v>
      </c>
      <c r="H45" s="45">
        <f t="shared" si="2"/>
        <v>134658.41055088062</v>
      </c>
    </row>
    <row r="46" spans="1:8" ht="15">
      <c r="A46" s="4">
        <v>32</v>
      </c>
      <c r="B46" s="9" t="s">
        <v>2</v>
      </c>
      <c r="C46" s="5" t="s">
        <v>35</v>
      </c>
      <c r="D46" s="7">
        <v>34883</v>
      </c>
      <c r="E46" s="17">
        <f t="shared" si="0"/>
        <v>0.010327017470307792</v>
      </c>
      <c r="F46" s="26">
        <v>0.84</v>
      </c>
      <c r="G46" s="44">
        <f t="shared" si="1"/>
        <v>0.002581754367576948</v>
      </c>
      <c r="H46" s="45">
        <f t="shared" si="2"/>
        <v>293287.2961567413</v>
      </c>
    </row>
    <row r="47" spans="1:8" ht="15">
      <c r="A47" s="4">
        <v>33</v>
      </c>
      <c r="B47" s="9" t="s">
        <v>2</v>
      </c>
      <c r="C47" s="5" t="s">
        <v>36</v>
      </c>
      <c r="D47" s="7">
        <v>5591</v>
      </c>
      <c r="E47" s="17">
        <f t="shared" si="0"/>
        <v>0.0016552003748671522</v>
      </c>
      <c r="F47" s="26">
        <v>0.84</v>
      </c>
      <c r="G47" s="44">
        <f t="shared" si="1"/>
        <v>0.00041380009371678805</v>
      </c>
      <c r="H47" s="45">
        <f t="shared" si="2"/>
        <v>47007.69064622712</v>
      </c>
    </row>
    <row r="48" spans="1:8" ht="15">
      <c r="A48" s="4">
        <v>34</v>
      </c>
      <c r="B48" s="9" t="s">
        <v>2</v>
      </c>
      <c r="C48" s="5" t="s">
        <v>37</v>
      </c>
      <c r="D48" s="7">
        <v>39348</v>
      </c>
      <c r="E48" s="17">
        <f t="shared" si="0"/>
        <v>0.01164886860137233</v>
      </c>
      <c r="F48" s="26">
        <v>0.84</v>
      </c>
      <c r="G48" s="44">
        <f t="shared" si="1"/>
        <v>0.0029122171503430825</v>
      </c>
      <c r="H48" s="45">
        <f t="shared" si="2"/>
        <v>330827.8682789742</v>
      </c>
    </row>
    <row r="49" spans="1:8" ht="15">
      <c r="A49" s="4">
        <v>35</v>
      </c>
      <c r="B49" s="5" t="s">
        <v>2</v>
      </c>
      <c r="C49" s="5" t="s">
        <v>38</v>
      </c>
      <c r="D49" s="7">
        <v>42038</v>
      </c>
      <c r="E49" s="17">
        <f t="shared" si="0"/>
        <v>0.012445235800154775</v>
      </c>
      <c r="F49" s="26">
        <v>0.84</v>
      </c>
      <c r="G49" s="44">
        <f t="shared" si="1"/>
        <v>0.0031113089500386937</v>
      </c>
      <c r="H49" s="45">
        <f t="shared" si="2"/>
        <v>353444.6967243956</v>
      </c>
    </row>
    <row r="50" spans="1:8" s="14" customFormat="1" ht="15">
      <c r="A50" s="4">
        <v>36</v>
      </c>
      <c r="B50" s="9" t="s">
        <v>39</v>
      </c>
      <c r="C50" s="5" t="s">
        <v>40</v>
      </c>
      <c r="D50" s="7">
        <v>77994</v>
      </c>
      <c r="E50" s="17">
        <f t="shared" si="0"/>
        <v>0.023089912008118166</v>
      </c>
      <c r="F50" s="26">
        <v>0.84</v>
      </c>
      <c r="G50" s="44">
        <f t="shared" si="1"/>
        <v>0.005772478002029542</v>
      </c>
      <c r="H50" s="45">
        <f t="shared" si="2"/>
        <v>655753.5010305559</v>
      </c>
    </row>
    <row r="51" spans="1:8" ht="15">
      <c r="A51" s="4">
        <v>37</v>
      </c>
      <c r="B51" s="1" t="s">
        <v>41</v>
      </c>
      <c r="C51" s="13" t="s">
        <v>46</v>
      </c>
      <c r="D51" s="7">
        <v>0</v>
      </c>
      <c r="E51" s="17">
        <f t="shared" si="0"/>
        <v>0</v>
      </c>
      <c r="F51" s="26"/>
      <c r="G51" s="44">
        <f t="shared" si="1"/>
        <v>0</v>
      </c>
      <c r="H51" s="45">
        <f t="shared" si="2"/>
        <v>0</v>
      </c>
    </row>
    <row r="52" spans="1:8" ht="25.5">
      <c r="A52" s="4">
        <v>38</v>
      </c>
      <c r="B52" s="9" t="s">
        <v>41</v>
      </c>
      <c r="C52" s="5" t="s">
        <v>42</v>
      </c>
      <c r="D52" s="7">
        <v>1933.105</v>
      </c>
      <c r="E52" s="17">
        <f t="shared" si="0"/>
        <v>0.0005722904884023548</v>
      </c>
      <c r="F52" s="26">
        <v>0.84</v>
      </c>
      <c r="G52" s="44">
        <f t="shared" si="1"/>
        <v>0.0001430726221005887</v>
      </c>
      <c r="H52" s="45">
        <f t="shared" si="2"/>
        <v>16253.049870626877</v>
      </c>
    </row>
    <row r="53" spans="1:8" ht="15">
      <c r="A53" s="4">
        <v>39</v>
      </c>
      <c r="B53" s="9" t="s">
        <v>41</v>
      </c>
      <c r="C53" s="5" t="s">
        <v>43</v>
      </c>
      <c r="D53" s="7">
        <v>5190</v>
      </c>
      <c r="E53" s="17">
        <f t="shared" si="0"/>
        <v>0.0015364854132642674</v>
      </c>
      <c r="F53" s="26">
        <v>0.84</v>
      </c>
      <c r="G53" s="44">
        <f t="shared" si="1"/>
        <v>0.00038412135331606685</v>
      </c>
      <c r="H53" s="45">
        <f t="shared" si="2"/>
        <v>43636.18573670519</v>
      </c>
    </row>
    <row r="54" spans="1:8" ht="15">
      <c r="A54" s="4">
        <v>40</v>
      </c>
      <c r="B54" s="9" t="s">
        <v>41</v>
      </c>
      <c r="C54" s="5" t="s">
        <v>44</v>
      </c>
      <c r="D54" s="7">
        <v>8855</v>
      </c>
      <c r="E54" s="17">
        <f t="shared" si="0"/>
        <v>0.002621498715694622</v>
      </c>
      <c r="F54" s="26">
        <v>0.84</v>
      </c>
      <c r="G54" s="44">
        <f t="shared" si="1"/>
        <v>0.0006553746789236555</v>
      </c>
      <c r="H54" s="45">
        <f t="shared" si="2"/>
        <v>74450.56352572727</v>
      </c>
    </row>
    <row r="55" spans="1:8" ht="15">
      <c r="A55" s="4">
        <v>41</v>
      </c>
      <c r="B55" s="9" t="s">
        <v>41</v>
      </c>
      <c r="C55" s="5" t="s">
        <v>45</v>
      </c>
      <c r="D55" s="7">
        <v>1907</v>
      </c>
      <c r="E55" s="17">
        <f t="shared" si="0"/>
        <v>0.0005645621740067357</v>
      </c>
      <c r="F55" s="26">
        <v>0.84</v>
      </c>
      <c r="G55" s="44">
        <f t="shared" si="1"/>
        <v>0.00014114054350168392</v>
      </c>
      <c r="H55" s="45">
        <f t="shared" si="2"/>
        <v>16033.565741791293</v>
      </c>
    </row>
    <row r="56" spans="1:8" ht="15">
      <c r="A56" s="4">
        <v>42</v>
      </c>
      <c r="B56" s="9" t="s">
        <v>41</v>
      </c>
      <c r="C56" s="5" t="s">
        <v>47</v>
      </c>
      <c r="D56" s="7">
        <v>8414</v>
      </c>
      <c r="E56" s="17">
        <f t="shared" si="0"/>
        <v>0.0024909418626600285</v>
      </c>
      <c r="F56" s="26">
        <v>0.84</v>
      </c>
      <c r="G56" s="44">
        <f t="shared" si="1"/>
        <v>0.0006227354656650071</v>
      </c>
      <c r="H56" s="45">
        <f t="shared" si="2"/>
        <v>70742.74889954481</v>
      </c>
    </row>
    <row r="57" spans="1:8" ht="25.5">
      <c r="A57" s="4">
        <v>43</v>
      </c>
      <c r="B57" s="9" t="s">
        <v>41</v>
      </c>
      <c r="C57" s="5" t="s">
        <v>48</v>
      </c>
      <c r="D57" s="7">
        <v>3755</v>
      </c>
      <c r="E57" s="17">
        <f t="shared" si="0"/>
        <v>0.0011116575581517003</v>
      </c>
      <c r="F57" s="26">
        <v>0.84</v>
      </c>
      <c r="G57" s="44">
        <f t="shared" si="1"/>
        <v>0.00027791438953792506</v>
      </c>
      <c r="H57" s="45">
        <f t="shared" si="2"/>
        <v>31571.074651508286</v>
      </c>
    </row>
    <row r="58" spans="1:8" ht="15">
      <c r="A58" s="4">
        <v>44</v>
      </c>
      <c r="B58" s="9" t="s">
        <v>41</v>
      </c>
      <c r="C58" s="5" t="s">
        <v>49</v>
      </c>
      <c r="D58" s="7">
        <v>4620</v>
      </c>
      <c r="E58" s="17">
        <f t="shared" si="0"/>
        <v>0.0013677384603624115</v>
      </c>
      <c r="F58" s="26">
        <v>0.84</v>
      </c>
      <c r="G58" s="44">
        <f t="shared" si="1"/>
        <v>0.00034193461509060286</v>
      </c>
      <c r="H58" s="45">
        <f t="shared" si="2"/>
        <v>38843.77227429249</v>
      </c>
    </row>
    <row r="59" spans="1:8" ht="15">
      <c r="A59" s="4">
        <v>45</v>
      </c>
      <c r="B59" s="9" t="s">
        <v>41</v>
      </c>
      <c r="C59" s="5" t="s">
        <v>51</v>
      </c>
      <c r="D59" s="7">
        <v>2021</v>
      </c>
      <c r="E59" s="17">
        <f t="shared" si="0"/>
        <v>0.0005983115645871069</v>
      </c>
      <c r="F59" s="26">
        <v>0.84</v>
      </c>
      <c r="G59" s="44">
        <f t="shared" si="1"/>
        <v>0.00014957789114677673</v>
      </c>
      <c r="H59" s="45">
        <f t="shared" si="2"/>
        <v>16992.048434273835</v>
      </c>
    </row>
    <row r="60" spans="1:8" ht="15">
      <c r="A60" s="4">
        <v>46</v>
      </c>
      <c r="B60" s="9" t="s">
        <v>41</v>
      </c>
      <c r="C60" s="5" t="s">
        <v>53</v>
      </c>
      <c r="D60" s="7">
        <v>4957.666</v>
      </c>
      <c r="E60" s="17">
        <f t="shared" si="0"/>
        <v>0.0014677035631668995</v>
      </c>
      <c r="F60" s="26">
        <v>0.84</v>
      </c>
      <c r="G60" s="44">
        <f t="shared" si="1"/>
        <v>0.0003669258907917249</v>
      </c>
      <c r="H60" s="45">
        <f t="shared" si="2"/>
        <v>41682.78119393995</v>
      </c>
    </row>
    <row r="61" spans="1:8" ht="15">
      <c r="A61" s="4">
        <v>47</v>
      </c>
      <c r="B61" s="9" t="s">
        <v>41</v>
      </c>
      <c r="C61" s="5" t="s">
        <v>54</v>
      </c>
      <c r="D61" s="7">
        <v>5114</v>
      </c>
      <c r="E61" s="17">
        <f t="shared" si="0"/>
        <v>0.0015139858195440201</v>
      </c>
      <c r="F61" s="26">
        <v>0.84</v>
      </c>
      <c r="G61" s="44">
        <f t="shared" si="1"/>
        <v>0.00037849645488600503</v>
      </c>
      <c r="H61" s="45">
        <f t="shared" si="2"/>
        <v>42997.19727505017</v>
      </c>
    </row>
    <row r="62" spans="1:8" ht="15">
      <c r="A62" s="4">
        <v>48</v>
      </c>
      <c r="B62" s="9" t="s">
        <v>41</v>
      </c>
      <c r="C62" s="5" t="s">
        <v>55</v>
      </c>
      <c r="D62" s="7">
        <v>13144</v>
      </c>
      <c r="E62" s="17">
        <f t="shared" si="0"/>
        <v>0.00389124552445964</v>
      </c>
      <c r="F62" s="26">
        <v>0.84</v>
      </c>
      <c r="G62" s="44">
        <f t="shared" si="1"/>
        <v>0.00097281138111491</v>
      </c>
      <c r="H62" s="45">
        <f t="shared" si="2"/>
        <v>110511.37289465377</v>
      </c>
    </row>
    <row r="63" spans="1:8" ht="15">
      <c r="A63" s="4">
        <v>49</v>
      </c>
      <c r="B63" s="9" t="s">
        <v>41</v>
      </c>
      <c r="C63" s="5" t="s">
        <v>56</v>
      </c>
      <c r="D63" s="7">
        <v>18243</v>
      </c>
      <c r="E63" s="17">
        <f t="shared" si="0"/>
        <v>0.0054007906347167695</v>
      </c>
      <c r="F63" s="26">
        <v>0.84</v>
      </c>
      <c r="G63" s="44">
        <f t="shared" si="1"/>
        <v>0.0013501976586791924</v>
      </c>
      <c r="H63" s="45">
        <f t="shared" si="2"/>
        <v>153382.45402595625</v>
      </c>
    </row>
    <row r="64" spans="1:8" ht="15">
      <c r="A64" s="4">
        <v>50</v>
      </c>
      <c r="B64" s="9" t="s">
        <v>41</v>
      </c>
      <c r="C64" s="5" t="s">
        <v>57</v>
      </c>
      <c r="D64" s="7">
        <v>4566</v>
      </c>
      <c r="E64" s="17">
        <f t="shared" si="0"/>
        <v>0.0013517519069296041</v>
      </c>
      <c r="F64" s="26">
        <v>0.84</v>
      </c>
      <c r="G64" s="44">
        <f t="shared" si="1"/>
        <v>0.00033793797673240103</v>
      </c>
      <c r="H64" s="45">
        <f t="shared" si="2"/>
        <v>38389.75415680076</v>
      </c>
    </row>
    <row r="65" spans="1:8" ht="15">
      <c r="A65" s="4">
        <v>51</v>
      </c>
      <c r="B65" s="9" t="s">
        <v>41</v>
      </c>
      <c r="C65" s="5" t="s">
        <v>58</v>
      </c>
      <c r="D65" s="7">
        <v>2952</v>
      </c>
      <c r="E65" s="17">
        <f t="shared" si="0"/>
        <v>0.0008739315876601383</v>
      </c>
      <c r="F65" s="26">
        <v>0.84</v>
      </c>
      <c r="G65" s="44">
        <f t="shared" si="1"/>
        <v>0.00021848289691503458</v>
      </c>
      <c r="H65" s="45">
        <f t="shared" si="2"/>
        <v>24819.657089547927</v>
      </c>
    </row>
    <row r="66" spans="1:8" ht="15">
      <c r="A66" s="4">
        <v>52</v>
      </c>
      <c r="B66" s="9" t="s">
        <v>41</v>
      </c>
      <c r="C66" s="5" t="s">
        <v>50</v>
      </c>
      <c r="D66" s="7">
        <v>8922</v>
      </c>
      <c r="E66" s="17">
        <f t="shared" si="0"/>
        <v>0.002641333883842735</v>
      </c>
      <c r="F66" s="26">
        <v>0.84</v>
      </c>
      <c r="G66" s="44">
        <f t="shared" si="1"/>
        <v>0.0006603334709606838</v>
      </c>
      <c r="H66" s="45">
        <f t="shared" si="2"/>
        <v>75013.88230113368</v>
      </c>
    </row>
    <row r="67" spans="1:8" ht="15">
      <c r="A67" s="4">
        <v>53</v>
      </c>
      <c r="B67" s="9" t="s">
        <v>41</v>
      </c>
      <c r="C67" s="5" t="s">
        <v>59</v>
      </c>
      <c r="D67" s="7">
        <v>10152</v>
      </c>
      <c r="E67" s="17">
        <f t="shared" si="0"/>
        <v>0.0030054720453677928</v>
      </c>
      <c r="F67" s="26">
        <v>0.84</v>
      </c>
      <c r="G67" s="44">
        <f t="shared" si="1"/>
        <v>0.0007513680113419482</v>
      </c>
      <c r="H67" s="45">
        <f t="shared" si="2"/>
        <v>85355.40608844532</v>
      </c>
    </row>
    <row r="68" spans="1:8" ht="15">
      <c r="A68" s="4">
        <v>54</v>
      </c>
      <c r="B68" s="9" t="s">
        <v>41</v>
      </c>
      <c r="C68" s="5" t="s">
        <v>60</v>
      </c>
      <c r="D68" s="7">
        <v>12774</v>
      </c>
      <c r="E68" s="17">
        <f t="shared" si="0"/>
        <v>0.00378170802871633</v>
      </c>
      <c r="F68" s="26">
        <v>0.84</v>
      </c>
      <c r="G68" s="44">
        <f t="shared" si="1"/>
        <v>0.0009454270071790825</v>
      </c>
      <c r="H68" s="45">
        <f t="shared" si="2"/>
        <v>107400.50801554378</v>
      </c>
    </row>
    <row r="69" spans="1:8" ht="15">
      <c r="A69" s="4">
        <v>55</v>
      </c>
      <c r="B69" s="9" t="s">
        <v>61</v>
      </c>
      <c r="C69" s="5" t="s">
        <v>62</v>
      </c>
      <c r="D69" s="7">
        <v>54019</v>
      </c>
      <c r="E69" s="17">
        <f t="shared" si="0"/>
        <v>0.01599217833123747</v>
      </c>
      <c r="F69" s="26">
        <v>0.84</v>
      </c>
      <c r="G69" s="44">
        <f t="shared" si="1"/>
        <v>0.003998044582809368</v>
      </c>
      <c r="H69" s="45">
        <f t="shared" si="2"/>
        <v>454177.86460714415</v>
      </c>
    </row>
    <row r="70" spans="1:8" ht="15">
      <c r="A70" s="4">
        <v>56</v>
      </c>
      <c r="B70" s="9" t="s">
        <v>61</v>
      </c>
      <c r="C70" s="5" t="s">
        <v>63</v>
      </c>
      <c r="D70" s="7">
        <v>17947</v>
      </c>
      <c r="E70" s="17">
        <f t="shared" si="0"/>
        <v>0.005313160638122121</v>
      </c>
      <c r="F70" s="26">
        <v>0.84</v>
      </c>
      <c r="G70" s="44">
        <f t="shared" si="1"/>
        <v>0.0013282901595305303</v>
      </c>
      <c r="H70" s="45">
        <f t="shared" si="2"/>
        <v>150893.76212266824</v>
      </c>
    </row>
    <row r="71" spans="1:8" ht="15">
      <c r="A71" s="4">
        <v>57</v>
      </c>
      <c r="B71" s="9" t="s">
        <v>61</v>
      </c>
      <c r="C71" s="5" t="s">
        <v>64</v>
      </c>
      <c r="D71" s="7">
        <v>19629</v>
      </c>
      <c r="E71" s="17">
        <f t="shared" si="0"/>
        <v>0.005811112172825493</v>
      </c>
      <c r="F71" s="26">
        <v>0.84</v>
      </c>
      <c r="G71" s="44">
        <f t="shared" si="1"/>
        <v>0.0014527780432063732</v>
      </c>
      <c r="H71" s="45">
        <f t="shared" si="2"/>
        <v>165035.585708244</v>
      </c>
    </row>
    <row r="72" spans="1:8" ht="25.5">
      <c r="A72" s="4">
        <v>58</v>
      </c>
      <c r="B72" s="9" t="s">
        <v>66</v>
      </c>
      <c r="C72" s="5" t="s">
        <v>67</v>
      </c>
      <c r="D72" s="7">
        <v>58628</v>
      </c>
      <c r="E72" s="17">
        <f t="shared" si="0"/>
        <v>0.017356660271456163</v>
      </c>
      <c r="F72" s="26">
        <v>0.84</v>
      </c>
      <c r="G72" s="44">
        <f t="shared" si="1"/>
        <v>0.004339165067864041</v>
      </c>
      <c r="H72" s="45">
        <f t="shared" si="2"/>
        <v>492929.151709355</v>
      </c>
    </row>
    <row r="73" spans="1:8" ht="15">
      <c r="A73" s="4">
        <v>59</v>
      </c>
      <c r="B73" s="9" t="s">
        <v>68</v>
      </c>
      <c r="C73" s="5" t="s">
        <v>69</v>
      </c>
      <c r="D73" s="7">
        <v>114043</v>
      </c>
      <c r="E73" s="17">
        <f t="shared" si="0"/>
        <v>0.03376212061366028</v>
      </c>
      <c r="F73" s="26">
        <v>0.84</v>
      </c>
      <c r="G73" s="44">
        <f t="shared" si="1"/>
        <v>0.00844053015341507</v>
      </c>
      <c r="H73" s="45">
        <f t="shared" si="2"/>
        <v>958844.225427952</v>
      </c>
    </row>
    <row r="74" spans="1:8" ht="15">
      <c r="A74" s="4">
        <v>60</v>
      </c>
      <c r="B74" s="9" t="s">
        <v>70</v>
      </c>
      <c r="C74" s="5" t="s">
        <v>72</v>
      </c>
      <c r="D74" s="7">
        <v>27372</v>
      </c>
      <c r="E74" s="17">
        <f t="shared" si="0"/>
        <v>0.008103406306718599</v>
      </c>
      <c r="F74" s="26">
        <v>0.84</v>
      </c>
      <c r="G74" s="44">
        <f t="shared" si="1"/>
        <v>0.0020258515766796497</v>
      </c>
      <c r="H74" s="45">
        <f t="shared" si="2"/>
        <v>230136.7391108082</v>
      </c>
    </row>
    <row r="75" spans="1:8" ht="15">
      <c r="A75" s="4">
        <v>61</v>
      </c>
      <c r="B75" s="9" t="s">
        <v>70</v>
      </c>
      <c r="C75" s="5" t="s">
        <v>75</v>
      </c>
      <c r="D75" s="7">
        <v>12817</v>
      </c>
      <c r="E75" s="17">
        <f t="shared" si="0"/>
        <v>0.0037944380620054175</v>
      </c>
      <c r="F75" s="26">
        <v>0.84</v>
      </c>
      <c r="G75" s="44">
        <f t="shared" si="1"/>
        <v>0.0009486095155013544</v>
      </c>
      <c r="H75" s="45">
        <f t="shared" si="2"/>
        <v>107762.04096095386</v>
      </c>
    </row>
    <row r="76" spans="1:8" ht="15">
      <c r="A76" s="4">
        <v>62</v>
      </c>
      <c r="B76" s="9" t="s">
        <v>70</v>
      </c>
      <c r="C76" s="5" t="s">
        <v>76</v>
      </c>
      <c r="D76" s="7">
        <v>12912</v>
      </c>
      <c r="E76" s="17">
        <f t="shared" si="0"/>
        <v>0.003822562554155727</v>
      </c>
      <c r="F76" s="26">
        <v>0.84</v>
      </c>
      <c r="G76" s="44">
        <f t="shared" si="1"/>
        <v>0.0009556406385389317</v>
      </c>
      <c r="H76" s="45">
        <f t="shared" si="2"/>
        <v>108560.77653802263</v>
      </c>
    </row>
    <row r="77" spans="1:8" ht="15">
      <c r="A77" s="4">
        <v>63</v>
      </c>
      <c r="B77" s="9" t="s">
        <v>70</v>
      </c>
      <c r="C77" s="5" t="s">
        <v>77</v>
      </c>
      <c r="D77" s="7">
        <v>31219</v>
      </c>
      <c r="E77" s="17">
        <f t="shared" si="0"/>
        <v>0.009242300215163231</v>
      </c>
      <c r="F77" s="26">
        <v>0.84</v>
      </c>
      <c r="G77" s="44">
        <f t="shared" si="1"/>
        <v>0.002310575053790808</v>
      </c>
      <c r="H77" s="45">
        <f t="shared" si="2"/>
        <v>262481.32611063577</v>
      </c>
    </row>
    <row r="78" spans="1:8" ht="15">
      <c r="A78" s="4">
        <v>64</v>
      </c>
      <c r="B78" s="1" t="s">
        <v>78</v>
      </c>
      <c r="C78" s="13" t="s">
        <v>79</v>
      </c>
      <c r="D78" s="7"/>
      <c r="E78" s="17">
        <f aca="true" t="shared" si="3" ref="E78:E141">D78/$D$164</f>
        <v>0</v>
      </c>
      <c r="F78" s="26"/>
      <c r="G78" s="44">
        <f aca="true" t="shared" si="4" ref="G78:G141">E78*$C$5</f>
        <v>0</v>
      </c>
      <c r="H78" s="45">
        <f aca="true" t="shared" si="5" ref="H78:H141">IF(F78&lt;85%,G78*$C$7,0)</f>
        <v>0</v>
      </c>
    </row>
    <row r="79" spans="1:8" ht="15">
      <c r="A79" s="4">
        <v>65</v>
      </c>
      <c r="B79" s="9" t="s">
        <v>78</v>
      </c>
      <c r="C79" s="5" t="s">
        <v>80</v>
      </c>
      <c r="D79" s="7">
        <v>16302</v>
      </c>
      <c r="E79" s="17">
        <f t="shared" si="3"/>
        <v>0.004826162852993081</v>
      </c>
      <c r="F79" s="26">
        <v>0.84</v>
      </c>
      <c r="G79" s="44">
        <f t="shared" si="4"/>
        <v>0.0012065407132482702</v>
      </c>
      <c r="H79" s="45">
        <f t="shared" si="5"/>
        <v>137063.0250250035</v>
      </c>
    </row>
    <row r="80" spans="1:8" ht="15">
      <c r="A80" s="4">
        <v>66</v>
      </c>
      <c r="B80" s="1" t="s">
        <v>78</v>
      </c>
      <c r="C80" s="13" t="s">
        <v>82</v>
      </c>
      <c r="D80" s="7"/>
      <c r="E80" s="17">
        <f t="shared" si="3"/>
        <v>0</v>
      </c>
      <c r="F80" s="26"/>
      <c r="G80" s="44">
        <f t="shared" si="4"/>
        <v>0</v>
      </c>
      <c r="H80" s="45">
        <f t="shared" si="5"/>
        <v>0</v>
      </c>
    </row>
    <row r="81" spans="1:8" ht="15">
      <c r="A81" s="4">
        <v>67</v>
      </c>
      <c r="B81" s="1" t="s">
        <v>78</v>
      </c>
      <c r="C81" s="13" t="s">
        <v>83</v>
      </c>
      <c r="D81" s="7"/>
      <c r="E81" s="17">
        <f t="shared" si="3"/>
        <v>0</v>
      </c>
      <c r="F81" s="26"/>
      <c r="G81" s="44">
        <f t="shared" si="4"/>
        <v>0</v>
      </c>
      <c r="H81" s="45">
        <f t="shared" si="5"/>
        <v>0</v>
      </c>
    </row>
    <row r="82" spans="1:8" ht="15">
      <c r="A82" s="4">
        <v>68</v>
      </c>
      <c r="B82" s="9" t="s">
        <v>84</v>
      </c>
      <c r="C82" s="5" t="s">
        <v>85</v>
      </c>
      <c r="D82" s="7">
        <v>9272</v>
      </c>
      <c r="E82" s="17">
        <f t="shared" si="3"/>
        <v>0.0027449504338701906</v>
      </c>
      <c r="F82" s="26">
        <v>0.84</v>
      </c>
      <c r="G82" s="44">
        <f t="shared" si="4"/>
        <v>0.0006862376084675476</v>
      </c>
      <c r="H82" s="45">
        <f t="shared" si="5"/>
        <v>77956.59232191341</v>
      </c>
    </row>
    <row r="83" spans="1:8" ht="15">
      <c r="A83" s="4">
        <v>69</v>
      </c>
      <c r="B83" s="9" t="s">
        <v>84</v>
      </c>
      <c r="C83" s="5" t="s">
        <v>86</v>
      </c>
      <c r="D83" s="7">
        <v>12365</v>
      </c>
      <c r="E83" s="17">
        <f t="shared" si="3"/>
        <v>0.0036606246888271038</v>
      </c>
      <c r="F83" s="26">
        <v>0.84</v>
      </c>
      <c r="G83" s="44">
        <f t="shared" si="4"/>
        <v>0.0009151561722067759</v>
      </c>
      <c r="H83" s="45">
        <f t="shared" si="5"/>
        <v>103961.74116268975</v>
      </c>
    </row>
    <row r="84" spans="1:8" ht="15">
      <c r="A84" s="4"/>
      <c r="B84" s="9" t="s">
        <v>171</v>
      </c>
      <c r="C84" s="5" t="s">
        <v>172</v>
      </c>
      <c r="D84" s="7">
        <v>10300</v>
      </c>
      <c r="E84" s="17">
        <f t="shared" si="3"/>
        <v>0.0030492870436651166</v>
      </c>
      <c r="F84" s="26">
        <v>0.84</v>
      </c>
      <c r="G84" s="44">
        <f t="shared" si="4"/>
        <v>0.0007623217609162791</v>
      </c>
      <c r="H84" s="45">
        <f t="shared" si="5"/>
        <v>86599.75204008931</v>
      </c>
    </row>
    <row r="85" spans="1:8" ht="15">
      <c r="A85" s="4">
        <v>70</v>
      </c>
      <c r="B85" s="9" t="s">
        <v>87</v>
      </c>
      <c r="C85" s="5" t="s">
        <v>88</v>
      </c>
      <c r="D85" s="7">
        <v>22803</v>
      </c>
      <c r="E85" s="17">
        <f t="shared" si="3"/>
        <v>0.006750766257931617</v>
      </c>
      <c r="F85" s="26">
        <v>0.84</v>
      </c>
      <c r="G85" s="44">
        <f t="shared" si="4"/>
        <v>0.0016876915644829043</v>
      </c>
      <c r="H85" s="45">
        <f t="shared" si="5"/>
        <v>191721.76172525794</v>
      </c>
    </row>
    <row r="86" spans="1:8" ht="15">
      <c r="A86" s="4">
        <v>71</v>
      </c>
      <c r="B86" s="9" t="s">
        <v>89</v>
      </c>
      <c r="C86" s="5" t="s">
        <v>90</v>
      </c>
      <c r="D86" s="7">
        <v>10934</v>
      </c>
      <c r="E86" s="17">
        <f t="shared" si="3"/>
        <v>0.0032369810228577074</v>
      </c>
      <c r="F86" s="26">
        <v>0.84</v>
      </c>
      <c r="G86" s="44">
        <f t="shared" si="4"/>
        <v>0.0008092452557144268</v>
      </c>
      <c r="H86" s="45">
        <f t="shared" si="5"/>
        <v>91930.26104915889</v>
      </c>
    </row>
    <row r="87" spans="1:8" ht="15">
      <c r="A87" s="4">
        <v>72</v>
      </c>
      <c r="B87" s="9" t="s">
        <v>89</v>
      </c>
      <c r="C87" s="5" t="s">
        <v>93</v>
      </c>
      <c r="D87" s="7">
        <v>6981</v>
      </c>
      <c r="E87" s="17">
        <f t="shared" si="3"/>
        <v>0.0020667061021190465</v>
      </c>
      <c r="F87" s="26">
        <v>0.84</v>
      </c>
      <c r="G87" s="44">
        <f t="shared" si="4"/>
        <v>0.0005166765255297616</v>
      </c>
      <c r="H87" s="45">
        <f t="shared" si="5"/>
        <v>58694.45330018092</v>
      </c>
    </row>
    <row r="88" spans="1:8" ht="15">
      <c r="A88" s="4">
        <v>73</v>
      </c>
      <c r="B88" s="9" t="s">
        <v>89</v>
      </c>
      <c r="C88" s="5" t="s">
        <v>94</v>
      </c>
      <c r="D88" s="7">
        <v>11433</v>
      </c>
      <c r="E88" s="17">
        <f t="shared" si="3"/>
        <v>0.0033847086184682794</v>
      </c>
      <c r="F88" s="26">
        <v>0.84</v>
      </c>
      <c r="G88" s="44">
        <f t="shared" si="4"/>
        <v>0.0008461771546170698</v>
      </c>
      <c r="H88" s="45">
        <f t="shared" si="5"/>
        <v>96125.72476449913</v>
      </c>
    </row>
    <row r="89" spans="1:8" ht="15">
      <c r="A89" s="4">
        <v>74</v>
      </c>
      <c r="B89" s="9" t="s">
        <v>89</v>
      </c>
      <c r="C89" s="5" t="s">
        <v>95</v>
      </c>
      <c r="D89" s="7">
        <v>5841</v>
      </c>
      <c r="E89" s="17">
        <f t="shared" si="3"/>
        <v>0.0017292121963153346</v>
      </c>
      <c r="F89" s="26">
        <v>0.84</v>
      </c>
      <c r="G89" s="44">
        <f t="shared" si="4"/>
        <v>0.00043230304907883365</v>
      </c>
      <c r="H89" s="45">
        <f t="shared" si="5"/>
        <v>49109.6263753555</v>
      </c>
    </row>
    <row r="90" spans="1:8" ht="25.5">
      <c r="A90" s="4">
        <v>75</v>
      </c>
      <c r="B90" s="9" t="s">
        <v>89</v>
      </c>
      <c r="C90" s="5" t="s">
        <v>96</v>
      </c>
      <c r="D90" s="7">
        <v>10496</v>
      </c>
      <c r="E90" s="17">
        <f t="shared" si="3"/>
        <v>0.003107312311680492</v>
      </c>
      <c r="F90" s="26">
        <v>0.84</v>
      </c>
      <c r="G90" s="44">
        <f t="shared" si="4"/>
        <v>0.000776828077920123</v>
      </c>
      <c r="H90" s="45">
        <f t="shared" si="5"/>
        <v>88247.66965172597</v>
      </c>
    </row>
    <row r="91" spans="1:8" ht="15">
      <c r="A91" s="4">
        <v>76</v>
      </c>
      <c r="B91" s="9" t="s">
        <v>89</v>
      </c>
      <c r="C91" s="5" t="s">
        <v>97</v>
      </c>
      <c r="D91" s="7">
        <v>3861</v>
      </c>
      <c r="E91" s="17">
        <f t="shared" si="3"/>
        <v>0.0011430385704457296</v>
      </c>
      <c r="F91" s="26">
        <v>0.84</v>
      </c>
      <c r="G91" s="44">
        <f t="shared" si="4"/>
        <v>0.0002857596426114324</v>
      </c>
      <c r="H91" s="45">
        <f t="shared" si="5"/>
        <v>32462.29540065872</v>
      </c>
    </row>
    <row r="92" spans="1:8" ht="15">
      <c r="A92" s="4">
        <v>77</v>
      </c>
      <c r="B92" s="9" t="s">
        <v>89</v>
      </c>
      <c r="C92" s="5" t="s">
        <v>20</v>
      </c>
      <c r="D92" s="7">
        <v>7445</v>
      </c>
      <c r="E92" s="17">
        <f t="shared" si="3"/>
        <v>0.0022040720427268733</v>
      </c>
      <c r="F92" s="26">
        <v>0.84</v>
      </c>
      <c r="G92" s="44">
        <f t="shared" si="4"/>
        <v>0.0005510180106817183</v>
      </c>
      <c r="H92" s="45">
        <f t="shared" si="5"/>
        <v>62595.646013443205</v>
      </c>
    </row>
    <row r="93" spans="1:8" ht="15">
      <c r="A93" s="4">
        <v>78</v>
      </c>
      <c r="B93" s="9" t="s">
        <v>89</v>
      </c>
      <c r="C93" s="5" t="s">
        <v>98</v>
      </c>
      <c r="D93" s="7">
        <v>8020</v>
      </c>
      <c r="E93" s="17">
        <f t="shared" si="3"/>
        <v>0.002374299232057693</v>
      </c>
      <c r="F93" s="26">
        <v>0.84</v>
      </c>
      <c r="G93" s="44">
        <f t="shared" si="4"/>
        <v>0.0005935748080144232</v>
      </c>
      <c r="H93" s="45">
        <f t="shared" si="5"/>
        <v>67430.09819043848</v>
      </c>
    </row>
    <row r="94" spans="1:8" ht="15">
      <c r="A94" s="4">
        <v>79</v>
      </c>
      <c r="B94" s="9" t="s">
        <v>89</v>
      </c>
      <c r="C94" s="5" t="s">
        <v>99</v>
      </c>
      <c r="D94" s="7">
        <v>24255</v>
      </c>
      <c r="E94" s="17">
        <f t="shared" si="3"/>
        <v>0.00718062691690266</v>
      </c>
      <c r="F94" s="26">
        <v>0.84</v>
      </c>
      <c r="G94" s="44">
        <f t="shared" si="4"/>
        <v>0.001795156729225665</v>
      </c>
      <c r="H94" s="45">
        <f t="shared" si="5"/>
        <v>203929.80444003554</v>
      </c>
    </row>
    <row r="95" spans="1:8" ht="25.5">
      <c r="A95" s="4">
        <v>80</v>
      </c>
      <c r="B95" s="3" t="s">
        <v>89</v>
      </c>
      <c r="C95" s="13" t="s">
        <v>100</v>
      </c>
      <c r="D95" s="7">
        <v>0</v>
      </c>
      <c r="E95" s="17">
        <f t="shared" si="3"/>
        <v>0</v>
      </c>
      <c r="F95" s="26"/>
      <c r="G95" s="44">
        <f t="shared" si="4"/>
        <v>0</v>
      </c>
      <c r="H95" s="45">
        <f t="shared" si="5"/>
        <v>0</v>
      </c>
    </row>
    <row r="96" spans="1:8" ht="15">
      <c r="A96" s="4">
        <v>81</v>
      </c>
      <c r="B96" s="9" t="s">
        <v>89</v>
      </c>
      <c r="C96" s="5" t="s">
        <v>101</v>
      </c>
      <c r="D96" s="7">
        <v>24942</v>
      </c>
      <c r="E96" s="17">
        <f t="shared" si="3"/>
        <v>0.007384011402242266</v>
      </c>
      <c r="F96" s="26">
        <v>0.84</v>
      </c>
      <c r="G96" s="44">
        <f t="shared" si="4"/>
        <v>0.0018460028505605664</v>
      </c>
      <c r="H96" s="45">
        <f t="shared" si="5"/>
        <v>209705.92382368035</v>
      </c>
    </row>
    <row r="97" spans="1:8" ht="15">
      <c r="A97" s="4">
        <v>82</v>
      </c>
      <c r="B97" s="9" t="s">
        <v>89</v>
      </c>
      <c r="C97" s="5" t="s">
        <v>102</v>
      </c>
      <c r="D97" s="7">
        <v>5535</v>
      </c>
      <c r="E97" s="17">
        <f t="shared" si="3"/>
        <v>0.0016386217268627593</v>
      </c>
      <c r="F97" s="26">
        <v>0.84</v>
      </c>
      <c r="G97" s="44">
        <f t="shared" si="4"/>
        <v>0.0004096554317156898</v>
      </c>
      <c r="H97" s="45">
        <f t="shared" si="5"/>
        <v>46536.85704290236</v>
      </c>
    </row>
    <row r="98" spans="1:8" ht="15">
      <c r="A98" s="4">
        <v>83</v>
      </c>
      <c r="B98" s="9" t="s">
        <v>89</v>
      </c>
      <c r="C98" s="5" t="s">
        <v>103</v>
      </c>
      <c r="D98" s="7">
        <v>6634</v>
      </c>
      <c r="E98" s="17">
        <f t="shared" si="3"/>
        <v>0.0019639776939489695</v>
      </c>
      <c r="F98" s="26">
        <v>0.84</v>
      </c>
      <c r="G98" s="44">
        <f t="shared" si="4"/>
        <v>0.0004909944234872424</v>
      </c>
      <c r="H98" s="45">
        <f t="shared" si="5"/>
        <v>55776.966508150734</v>
      </c>
    </row>
    <row r="99" spans="1:8" ht="15">
      <c r="A99" s="4">
        <v>84</v>
      </c>
      <c r="B99" s="9" t="s">
        <v>89</v>
      </c>
      <c r="C99" s="5" t="s">
        <v>104</v>
      </c>
      <c r="D99" s="7">
        <v>8560</v>
      </c>
      <c r="E99" s="17">
        <f t="shared" si="3"/>
        <v>0.0025341647663857667</v>
      </c>
      <c r="F99" s="26">
        <v>0.84</v>
      </c>
      <c r="G99" s="44">
        <f t="shared" si="4"/>
        <v>0.0006335411915964417</v>
      </c>
      <c r="H99" s="45">
        <f t="shared" si="5"/>
        <v>71970.27936535577</v>
      </c>
    </row>
    <row r="100" spans="1:8" ht="15">
      <c r="A100" s="4">
        <v>85</v>
      </c>
      <c r="B100" s="9" t="s">
        <v>89</v>
      </c>
      <c r="C100" s="5" t="s">
        <v>105</v>
      </c>
      <c r="D100" s="7">
        <v>14678</v>
      </c>
      <c r="E100" s="17">
        <f t="shared" si="3"/>
        <v>0.0043453820608656876</v>
      </c>
      <c r="F100" s="26">
        <v>0.84</v>
      </c>
      <c r="G100" s="44">
        <f t="shared" si="4"/>
        <v>0.0010863455152164219</v>
      </c>
      <c r="H100" s="45">
        <f t="shared" si="5"/>
        <v>123408.85052858552</v>
      </c>
    </row>
    <row r="101" spans="1:8" ht="15">
      <c r="A101" s="4">
        <v>86</v>
      </c>
      <c r="B101" s="10" t="s">
        <v>89</v>
      </c>
      <c r="C101" s="5" t="s">
        <v>90</v>
      </c>
      <c r="D101" s="7">
        <v>6710</v>
      </c>
      <c r="E101" s="17">
        <f t="shared" si="3"/>
        <v>0.001986477287669217</v>
      </c>
      <c r="F101" s="26">
        <v>0.84</v>
      </c>
      <c r="G101" s="44">
        <f t="shared" si="4"/>
        <v>0.0004966193219173042</v>
      </c>
      <c r="H101" s="45">
        <f t="shared" si="5"/>
        <v>56415.95496980576</v>
      </c>
    </row>
    <row r="102" spans="1:8" ht="15">
      <c r="A102" s="4">
        <v>87</v>
      </c>
      <c r="B102" s="9" t="s">
        <v>89</v>
      </c>
      <c r="C102" s="5" t="s">
        <v>91</v>
      </c>
      <c r="D102" s="7">
        <v>16682</v>
      </c>
      <c r="E102" s="17">
        <f t="shared" si="3"/>
        <v>0.004938660821594318</v>
      </c>
      <c r="F102" s="26">
        <v>0.84</v>
      </c>
      <c r="G102" s="44">
        <f t="shared" si="4"/>
        <v>0.0012346652053985795</v>
      </c>
      <c r="H102" s="45">
        <f t="shared" si="5"/>
        <v>140257.96733327862</v>
      </c>
    </row>
    <row r="103" spans="1:8" ht="15">
      <c r="A103" s="4">
        <v>88</v>
      </c>
      <c r="B103" s="9" t="s">
        <v>89</v>
      </c>
      <c r="C103" s="5" t="s">
        <v>92</v>
      </c>
      <c r="D103" s="7">
        <v>105967</v>
      </c>
      <c r="E103" s="17">
        <f t="shared" si="3"/>
        <v>0.0313712427335982</v>
      </c>
      <c r="F103" s="26">
        <v>0.84</v>
      </c>
      <c r="G103" s="44">
        <f t="shared" si="4"/>
        <v>0.00784281068339955</v>
      </c>
      <c r="H103" s="45">
        <f t="shared" si="5"/>
        <v>890943.2936341888</v>
      </c>
    </row>
    <row r="104" spans="1:8" ht="15">
      <c r="A104" s="4">
        <v>89</v>
      </c>
      <c r="B104" s="9" t="s">
        <v>106</v>
      </c>
      <c r="C104" s="5" t="s">
        <v>107</v>
      </c>
      <c r="D104" s="7">
        <v>11952</v>
      </c>
      <c r="E104" s="17">
        <f t="shared" si="3"/>
        <v>0.0035383571597947063</v>
      </c>
      <c r="F104" s="26">
        <v>0.84</v>
      </c>
      <c r="G104" s="44">
        <f t="shared" si="4"/>
        <v>0.0008845892899486766</v>
      </c>
      <c r="H104" s="45">
        <f t="shared" si="5"/>
        <v>100489.34333816967</v>
      </c>
    </row>
    <row r="105" spans="1:8" ht="15">
      <c r="A105" s="4">
        <v>90</v>
      </c>
      <c r="B105" s="9" t="s">
        <v>106</v>
      </c>
      <c r="C105" s="5" t="s">
        <v>108</v>
      </c>
      <c r="D105" s="7">
        <v>52989</v>
      </c>
      <c r="E105" s="17">
        <f t="shared" si="3"/>
        <v>0.015687249626870958</v>
      </c>
      <c r="F105" s="26">
        <v>0.84</v>
      </c>
      <c r="G105" s="44">
        <f t="shared" si="4"/>
        <v>0.0039218124067177396</v>
      </c>
      <c r="H105" s="45">
        <f t="shared" si="5"/>
        <v>445517.8894031352</v>
      </c>
    </row>
    <row r="106" spans="1:8" ht="15">
      <c r="A106" s="4">
        <v>91</v>
      </c>
      <c r="B106" s="9" t="s">
        <v>106</v>
      </c>
      <c r="C106" s="5" t="s">
        <v>109</v>
      </c>
      <c r="D106" s="7">
        <v>107401</v>
      </c>
      <c r="E106" s="17">
        <f t="shared" si="3"/>
        <v>0.03179577454142497</v>
      </c>
      <c r="F106" s="26">
        <v>0.84</v>
      </c>
      <c r="G106" s="44">
        <f t="shared" si="4"/>
        <v>0.007948943635356243</v>
      </c>
      <c r="H106" s="45">
        <f t="shared" si="5"/>
        <v>902999.9969764693</v>
      </c>
    </row>
    <row r="107" spans="1:8" ht="15">
      <c r="A107" s="4">
        <v>92</v>
      </c>
      <c r="B107" s="9" t="s">
        <v>106</v>
      </c>
      <c r="C107" s="5" t="s">
        <v>110</v>
      </c>
      <c r="D107" s="7">
        <v>30267</v>
      </c>
      <c r="E107" s="17">
        <f t="shared" si="3"/>
        <v>0.008960463199088551</v>
      </c>
      <c r="F107" s="26">
        <v>0.84</v>
      </c>
      <c r="G107" s="44">
        <f t="shared" si="4"/>
        <v>0.002240115799772138</v>
      </c>
      <c r="H107" s="45">
        <f t="shared" si="5"/>
        <v>254477.15485411487</v>
      </c>
    </row>
    <row r="108" spans="1:8" ht="15">
      <c r="A108" s="4">
        <v>93</v>
      </c>
      <c r="B108" s="2" t="s">
        <v>106</v>
      </c>
      <c r="C108" s="13" t="s">
        <v>111</v>
      </c>
      <c r="D108" s="7">
        <v>0</v>
      </c>
      <c r="E108" s="17">
        <f t="shared" si="3"/>
        <v>0</v>
      </c>
      <c r="F108" s="26"/>
      <c r="G108" s="44">
        <f t="shared" si="4"/>
        <v>0</v>
      </c>
      <c r="H108" s="45">
        <f t="shared" si="5"/>
        <v>0</v>
      </c>
    </row>
    <row r="109" spans="1:8" ht="15">
      <c r="A109" s="4">
        <v>95</v>
      </c>
      <c r="B109" s="5" t="s">
        <v>106</v>
      </c>
      <c r="C109" s="5" t="s">
        <v>112</v>
      </c>
      <c r="D109" s="7">
        <v>8332</v>
      </c>
      <c r="E109" s="17">
        <f t="shared" si="3"/>
        <v>0.0024666659852250242</v>
      </c>
      <c r="F109" s="26">
        <v>0.84</v>
      </c>
      <c r="G109" s="44">
        <f t="shared" si="4"/>
        <v>0.0006166664963062561</v>
      </c>
      <c r="H109" s="45">
        <f t="shared" si="5"/>
        <v>70053.31398039068</v>
      </c>
    </row>
    <row r="110" spans="1:8" ht="15">
      <c r="A110" s="4">
        <v>96</v>
      </c>
      <c r="B110" s="9" t="s">
        <v>106</v>
      </c>
      <c r="C110" s="5" t="s">
        <v>108</v>
      </c>
      <c r="D110" s="7">
        <v>8918</v>
      </c>
      <c r="E110" s="17">
        <f t="shared" si="3"/>
        <v>0.002640149694699564</v>
      </c>
      <c r="F110" s="26">
        <v>0.84</v>
      </c>
      <c r="G110" s="44">
        <f t="shared" si="4"/>
        <v>0.000660037423674891</v>
      </c>
      <c r="H110" s="45">
        <f t="shared" si="5"/>
        <v>74980.25132946762</v>
      </c>
    </row>
    <row r="111" spans="1:8" ht="15">
      <c r="A111" s="4">
        <v>97</v>
      </c>
      <c r="B111" s="9" t="s">
        <v>106</v>
      </c>
      <c r="C111" s="5" t="s">
        <v>113</v>
      </c>
      <c r="D111" s="7">
        <v>20154</v>
      </c>
      <c r="E111" s="17">
        <f t="shared" si="3"/>
        <v>0.005966536997866676</v>
      </c>
      <c r="F111" s="26">
        <v>0.84</v>
      </c>
      <c r="G111" s="44">
        <f t="shared" si="4"/>
        <v>0.001491634249466669</v>
      </c>
      <c r="H111" s="45">
        <f t="shared" si="5"/>
        <v>169449.6507394136</v>
      </c>
    </row>
    <row r="112" spans="1:8" ht="15">
      <c r="A112" s="4">
        <v>98</v>
      </c>
      <c r="B112" s="1" t="s">
        <v>106</v>
      </c>
      <c r="C112" s="13" t="s">
        <v>114</v>
      </c>
      <c r="D112" s="7">
        <v>0</v>
      </c>
      <c r="E112" s="17">
        <f t="shared" si="3"/>
        <v>0</v>
      </c>
      <c r="F112" s="26"/>
      <c r="G112" s="44">
        <f t="shared" si="4"/>
        <v>0</v>
      </c>
      <c r="H112" s="45">
        <f t="shared" si="5"/>
        <v>0</v>
      </c>
    </row>
    <row r="113" spans="1:8" ht="15">
      <c r="A113" s="4">
        <v>99</v>
      </c>
      <c r="B113" s="9" t="s">
        <v>115</v>
      </c>
      <c r="C113" s="5" t="s">
        <v>117</v>
      </c>
      <c r="D113" s="7">
        <v>6988</v>
      </c>
      <c r="E113" s="17">
        <f t="shared" si="3"/>
        <v>0.0020687784331195956</v>
      </c>
      <c r="F113" s="26">
        <v>0.84</v>
      </c>
      <c r="G113" s="44">
        <f t="shared" si="4"/>
        <v>0.0005171946082798989</v>
      </c>
      <c r="H113" s="45">
        <f t="shared" si="5"/>
        <v>58753.307500596515</v>
      </c>
    </row>
    <row r="114" spans="1:8" ht="15">
      <c r="A114" s="4">
        <v>100</v>
      </c>
      <c r="B114" s="9" t="s">
        <v>115</v>
      </c>
      <c r="C114" s="5" t="s">
        <v>119</v>
      </c>
      <c r="D114" s="7">
        <v>13110</v>
      </c>
      <c r="E114" s="17">
        <f t="shared" si="3"/>
        <v>0.003881179916742687</v>
      </c>
      <c r="F114" s="26">
        <v>0.84</v>
      </c>
      <c r="G114" s="44">
        <f t="shared" si="4"/>
        <v>0.0009702949791856718</v>
      </c>
      <c r="H114" s="45">
        <f t="shared" si="5"/>
        <v>110225.50963549232</v>
      </c>
    </row>
    <row r="115" spans="1:8" ht="15">
      <c r="A115" s="4">
        <v>101</v>
      </c>
      <c r="B115" s="9" t="s">
        <v>115</v>
      </c>
      <c r="C115" s="5" t="s">
        <v>120</v>
      </c>
      <c r="D115" s="7">
        <v>6694</v>
      </c>
      <c r="E115" s="17">
        <f t="shared" si="3"/>
        <v>0.001981740531096533</v>
      </c>
      <c r="F115" s="26">
        <v>0.84</v>
      </c>
      <c r="G115" s="44">
        <f t="shared" si="4"/>
        <v>0.0004954351327741333</v>
      </c>
      <c r="H115" s="45">
        <f t="shared" si="5"/>
        <v>56281.43108314154</v>
      </c>
    </row>
    <row r="116" spans="1:8" ht="15">
      <c r="A116" s="4">
        <v>102</v>
      </c>
      <c r="B116" s="9" t="s">
        <v>115</v>
      </c>
      <c r="C116" s="5" t="s">
        <v>121</v>
      </c>
      <c r="D116" s="7">
        <v>14055</v>
      </c>
      <c r="E116" s="17">
        <f t="shared" si="3"/>
        <v>0.004160944601816817</v>
      </c>
      <c r="F116" s="26">
        <v>0.84</v>
      </c>
      <c r="G116" s="44">
        <f t="shared" si="4"/>
        <v>0.0010402361504542042</v>
      </c>
      <c r="H116" s="45">
        <f t="shared" si="5"/>
        <v>118170.8266915976</v>
      </c>
    </row>
    <row r="117" spans="1:8" ht="15">
      <c r="A117" s="4">
        <v>103</v>
      </c>
      <c r="B117" s="9" t="s">
        <v>115</v>
      </c>
      <c r="C117" s="5" t="s">
        <v>118</v>
      </c>
      <c r="D117" s="7">
        <v>18035</v>
      </c>
      <c r="E117" s="17">
        <f t="shared" si="3"/>
        <v>0.005339212799271882</v>
      </c>
      <c r="F117" s="26">
        <v>0.84</v>
      </c>
      <c r="G117" s="44">
        <f t="shared" si="4"/>
        <v>0.0013348031998179704</v>
      </c>
      <c r="H117" s="45">
        <f t="shared" si="5"/>
        <v>151633.64349932145</v>
      </c>
    </row>
    <row r="118" spans="1:8" ht="15">
      <c r="A118" s="4">
        <v>104</v>
      </c>
      <c r="B118" s="9" t="s">
        <v>115</v>
      </c>
      <c r="C118" s="5" t="s">
        <v>116</v>
      </c>
      <c r="D118" s="7">
        <v>28422</v>
      </c>
      <c r="E118" s="17">
        <f t="shared" si="3"/>
        <v>0.008414255956800966</v>
      </c>
      <c r="F118" s="26">
        <v>0.84</v>
      </c>
      <c r="G118" s="44">
        <f t="shared" si="4"/>
        <v>0.0021035639892002414</v>
      </c>
      <c r="H118" s="45">
        <f t="shared" si="5"/>
        <v>238964.86917314742</v>
      </c>
    </row>
    <row r="119" spans="1:8" ht="15">
      <c r="A119" s="4">
        <v>105</v>
      </c>
      <c r="B119" s="9" t="s">
        <v>115</v>
      </c>
      <c r="C119" s="5" t="s">
        <v>122</v>
      </c>
      <c r="D119" s="7">
        <v>9495</v>
      </c>
      <c r="E119" s="17">
        <f t="shared" si="3"/>
        <v>0.002810968978601969</v>
      </c>
      <c r="F119" s="26">
        <v>0.84</v>
      </c>
      <c r="G119" s="44">
        <f t="shared" si="4"/>
        <v>0.0007027422446504923</v>
      </c>
      <c r="H119" s="45">
        <f t="shared" si="5"/>
        <v>79831.51899229593</v>
      </c>
    </row>
    <row r="120" spans="1:8" ht="15">
      <c r="A120" s="4">
        <v>106</v>
      </c>
      <c r="B120" s="9" t="s">
        <v>115</v>
      </c>
      <c r="C120" s="5" t="s">
        <v>123</v>
      </c>
      <c r="D120" s="7">
        <v>15521</v>
      </c>
      <c r="E120" s="17">
        <f t="shared" si="3"/>
        <v>0.004594949922788959</v>
      </c>
      <c r="F120" s="26">
        <v>0.84</v>
      </c>
      <c r="G120" s="44">
        <f t="shared" si="4"/>
        <v>0.0011487374806972398</v>
      </c>
      <c r="H120" s="45">
        <f t="shared" si="5"/>
        <v>130496.57780720644</v>
      </c>
    </row>
    <row r="121" spans="1:8" ht="15">
      <c r="A121" s="4">
        <v>108</v>
      </c>
      <c r="B121" s="9" t="s">
        <v>115</v>
      </c>
      <c r="C121" s="5" t="s">
        <v>124</v>
      </c>
      <c r="D121" s="7">
        <v>49111</v>
      </c>
      <c r="E121" s="17">
        <f t="shared" si="3"/>
        <v>0.014539178252566752</v>
      </c>
      <c r="F121" s="26">
        <v>0.84</v>
      </c>
      <c r="G121" s="44">
        <f t="shared" si="4"/>
        <v>0.003634794563141688</v>
      </c>
      <c r="H121" s="45">
        <f t="shared" si="5"/>
        <v>412912.66237289575</v>
      </c>
    </row>
    <row r="122" spans="1:8" ht="15">
      <c r="A122" s="4">
        <v>109</v>
      </c>
      <c r="B122" s="9" t="s">
        <v>115</v>
      </c>
      <c r="C122" s="5" t="s">
        <v>125</v>
      </c>
      <c r="D122" s="7">
        <v>18628</v>
      </c>
      <c r="E122" s="17">
        <f t="shared" si="3"/>
        <v>0.0055147688397469705</v>
      </c>
      <c r="F122" s="26">
        <v>0.84</v>
      </c>
      <c r="G122" s="44">
        <f t="shared" si="4"/>
        <v>0.0013786922099367426</v>
      </c>
      <c r="H122" s="45">
        <f t="shared" si="5"/>
        <v>156619.43504881396</v>
      </c>
    </row>
    <row r="123" spans="1:8" ht="15">
      <c r="A123" s="4">
        <v>110</v>
      </c>
      <c r="B123" s="9" t="s">
        <v>115</v>
      </c>
      <c r="C123" s="5" t="s">
        <v>126</v>
      </c>
      <c r="D123" s="7">
        <v>17875</v>
      </c>
      <c r="E123" s="17">
        <f t="shared" si="3"/>
        <v>0.005291845233545044</v>
      </c>
      <c r="F123" s="26">
        <v>0.84</v>
      </c>
      <c r="G123" s="44">
        <f t="shared" si="4"/>
        <v>0.001322961308386261</v>
      </c>
      <c r="H123" s="45">
        <f t="shared" si="5"/>
        <v>150288.40463267924</v>
      </c>
    </row>
    <row r="124" spans="1:8" ht="15">
      <c r="A124" s="4">
        <v>111</v>
      </c>
      <c r="B124" s="9" t="s">
        <v>115</v>
      </c>
      <c r="C124" s="5" t="s">
        <v>127</v>
      </c>
      <c r="D124" s="7">
        <v>25116</v>
      </c>
      <c r="E124" s="17">
        <f t="shared" si="3"/>
        <v>0.007435523629970201</v>
      </c>
      <c r="F124" s="26">
        <v>0.84</v>
      </c>
      <c r="G124" s="44">
        <f t="shared" si="4"/>
        <v>0.0018588809074925503</v>
      </c>
      <c r="H124" s="45">
        <f t="shared" si="5"/>
        <v>211168.8710911537</v>
      </c>
    </row>
    <row r="125" spans="1:8" ht="15">
      <c r="A125" s="4">
        <v>112</v>
      </c>
      <c r="B125" s="9" t="s">
        <v>115</v>
      </c>
      <c r="C125" s="5" t="s">
        <v>128</v>
      </c>
      <c r="D125" s="7">
        <v>10757</v>
      </c>
      <c r="E125" s="17">
        <f t="shared" si="3"/>
        <v>0.0031845806532723943</v>
      </c>
      <c r="F125" s="26">
        <v>0.84</v>
      </c>
      <c r="G125" s="44">
        <f t="shared" si="4"/>
        <v>0.0007961451633180986</v>
      </c>
      <c r="H125" s="45">
        <f t="shared" si="5"/>
        <v>90442.090552936</v>
      </c>
    </row>
    <row r="126" spans="1:8" ht="15">
      <c r="A126" s="4">
        <v>115</v>
      </c>
      <c r="B126" s="1" t="s">
        <v>129</v>
      </c>
      <c r="C126" s="13" t="s">
        <v>130</v>
      </c>
      <c r="D126" s="7">
        <v>0</v>
      </c>
      <c r="E126" s="17">
        <f t="shared" si="3"/>
        <v>0</v>
      </c>
      <c r="F126" s="26"/>
      <c r="G126" s="44">
        <f t="shared" si="4"/>
        <v>0</v>
      </c>
      <c r="H126" s="45">
        <f t="shared" si="5"/>
        <v>0</v>
      </c>
    </row>
    <row r="127" spans="1:8" ht="15">
      <c r="A127" s="4">
        <v>116</v>
      </c>
      <c r="B127" s="9" t="s">
        <v>129</v>
      </c>
      <c r="C127" s="5" t="s">
        <v>131</v>
      </c>
      <c r="D127" s="7">
        <v>16326</v>
      </c>
      <c r="E127" s="17">
        <f t="shared" si="3"/>
        <v>0.004833267987852106</v>
      </c>
      <c r="F127" s="26">
        <v>0.84</v>
      </c>
      <c r="G127" s="44">
        <f t="shared" si="4"/>
        <v>0.0012083169969630265</v>
      </c>
      <c r="H127" s="45">
        <f t="shared" si="5"/>
        <v>137264.8108549998</v>
      </c>
    </row>
    <row r="128" spans="1:8" ht="15">
      <c r="A128" s="4">
        <v>117</v>
      </c>
      <c r="B128" s="9" t="s">
        <v>129</v>
      </c>
      <c r="C128" s="5" t="s">
        <v>81</v>
      </c>
      <c r="D128" s="7">
        <v>92687</v>
      </c>
      <c r="E128" s="17">
        <f t="shared" si="3"/>
        <v>0.027439734778270743</v>
      </c>
      <c r="F128" s="26">
        <v>0.84</v>
      </c>
      <c r="G128" s="44">
        <f t="shared" si="4"/>
        <v>0.006859933694567686</v>
      </c>
      <c r="H128" s="45">
        <f t="shared" si="5"/>
        <v>779288.4677028891</v>
      </c>
    </row>
    <row r="129" spans="1:8" ht="22.5">
      <c r="A129" s="4">
        <v>118</v>
      </c>
      <c r="B129" s="9" t="s">
        <v>129</v>
      </c>
      <c r="C129" s="4" t="s">
        <v>132</v>
      </c>
      <c r="D129" s="7">
        <v>9131</v>
      </c>
      <c r="E129" s="17">
        <f t="shared" si="3"/>
        <v>0.0027032077665734154</v>
      </c>
      <c r="F129" s="26">
        <v>0.84</v>
      </c>
      <c r="G129" s="44">
        <f t="shared" si="4"/>
        <v>0.0006758019416433539</v>
      </c>
      <c r="H129" s="45">
        <f t="shared" si="5"/>
        <v>76771.100570685</v>
      </c>
    </row>
    <row r="130" spans="1:8" ht="15">
      <c r="A130" s="4">
        <v>119</v>
      </c>
      <c r="B130" s="9" t="s">
        <v>129</v>
      </c>
      <c r="C130" s="5" t="s">
        <v>133</v>
      </c>
      <c r="D130" s="7">
        <v>22702</v>
      </c>
      <c r="E130" s="17">
        <f t="shared" si="3"/>
        <v>0.006720865482066551</v>
      </c>
      <c r="F130" s="26">
        <v>0.84</v>
      </c>
      <c r="G130" s="44">
        <f t="shared" si="4"/>
        <v>0.0016802163705166378</v>
      </c>
      <c r="H130" s="45">
        <f t="shared" si="5"/>
        <v>190872.57969069007</v>
      </c>
    </row>
    <row r="131" spans="1:8" ht="15">
      <c r="A131" s="4">
        <v>120</v>
      </c>
      <c r="B131" s="9" t="s">
        <v>129</v>
      </c>
      <c r="C131" s="5" t="s">
        <v>134</v>
      </c>
      <c r="D131" s="7">
        <v>5113</v>
      </c>
      <c r="E131" s="17">
        <f t="shared" si="3"/>
        <v>0.0015136897722582273</v>
      </c>
      <c r="F131" s="26">
        <v>0.84</v>
      </c>
      <c r="G131" s="44">
        <f t="shared" si="4"/>
        <v>0.00037842244306455683</v>
      </c>
      <c r="H131" s="45">
        <f t="shared" si="5"/>
        <v>42988.789532133655</v>
      </c>
    </row>
    <row r="132" spans="1:8" ht="15">
      <c r="A132" s="4">
        <v>121</v>
      </c>
      <c r="B132" s="9" t="s">
        <v>129</v>
      </c>
      <c r="C132" s="5" t="s">
        <v>169</v>
      </c>
      <c r="D132" s="7">
        <v>17279</v>
      </c>
      <c r="E132" s="17">
        <f t="shared" si="3"/>
        <v>0.005115401051212578</v>
      </c>
      <c r="F132" s="26">
        <v>0.84</v>
      </c>
      <c r="G132" s="44">
        <f t="shared" si="4"/>
        <v>0.0012788502628031445</v>
      </c>
      <c r="H132" s="45">
        <f t="shared" si="5"/>
        <v>145277.3898544372</v>
      </c>
    </row>
    <row r="133" spans="1:8" ht="15">
      <c r="A133" s="4">
        <v>122</v>
      </c>
      <c r="B133" s="9" t="s">
        <v>135</v>
      </c>
      <c r="C133" s="5" t="s">
        <v>136</v>
      </c>
      <c r="D133" s="7">
        <v>13224</v>
      </c>
      <c r="E133" s="17">
        <f t="shared" si="3"/>
        <v>0.003914929307323059</v>
      </c>
      <c r="F133" s="26">
        <v>0.84</v>
      </c>
      <c r="G133" s="44">
        <f t="shared" si="4"/>
        <v>0.0009787323268307647</v>
      </c>
      <c r="H133" s="45">
        <f t="shared" si="5"/>
        <v>111183.99232797486</v>
      </c>
    </row>
    <row r="134" spans="1:8" ht="15">
      <c r="A134" s="4">
        <v>123</v>
      </c>
      <c r="B134" s="9" t="s">
        <v>137</v>
      </c>
      <c r="C134" s="5" t="s">
        <v>138</v>
      </c>
      <c r="D134" s="7">
        <v>9433</v>
      </c>
      <c r="E134" s="17">
        <f t="shared" si="3"/>
        <v>0.00279261404688282</v>
      </c>
      <c r="F134" s="26">
        <v>0.84</v>
      </c>
      <c r="G134" s="44">
        <f t="shared" si="4"/>
        <v>0.000698153511720705</v>
      </c>
      <c r="H134" s="45">
        <f t="shared" si="5"/>
        <v>79310.23893147208</v>
      </c>
    </row>
    <row r="135" spans="1:8" ht="15">
      <c r="A135" s="4">
        <v>124</v>
      </c>
      <c r="B135" s="9" t="s">
        <v>139</v>
      </c>
      <c r="C135" s="5" t="s">
        <v>65</v>
      </c>
      <c r="D135" s="7">
        <v>27335</v>
      </c>
      <c r="E135" s="17">
        <f t="shared" si="3"/>
        <v>0.008092452557144268</v>
      </c>
      <c r="F135" s="26">
        <v>0.84</v>
      </c>
      <c r="G135" s="44">
        <f t="shared" si="4"/>
        <v>0.002023113139286067</v>
      </c>
      <c r="H135" s="45">
        <f t="shared" si="5"/>
        <v>229825.6526228972</v>
      </c>
    </row>
    <row r="136" spans="1:8" ht="15">
      <c r="A136" s="4">
        <v>125</v>
      </c>
      <c r="B136" s="9" t="s">
        <v>139</v>
      </c>
      <c r="C136" s="5" t="s">
        <v>140</v>
      </c>
      <c r="D136" s="7">
        <v>8532</v>
      </c>
      <c r="E136" s="17">
        <f t="shared" si="3"/>
        <v>0.0025258754423835702</v>
      </c>
      <c r="F136" s="26">
        <v>0.84</v>
      </c>
      <c r="G136" s="44">
        <f t="shared" si="4"/>
        <v>0.0006314688605958926</v>
      </c>
      <c r="H136" s="45">
        <f t="shared" si="5"/>
        <v>71734.8625636934</v>
      </c>
    </row>
    <row r="137" spans="1:8" ht="15">
      <c r="A137" s="4">
        <v>127</v>
      </c>
      <c r="B137" s="9" t="s">
        <v>141</v>
      </c>
      <c r="C137" s="5" t="s">
        <v>142</v>
      </c>
      <c r="D137" s="7">
        <v>5011</v>
      </c>
      <c r="E137" s="17">
        <f t="shared" si="3"/>
        <v>0.001483492949107369</v>
      </c>
      <c r="F137" s="26">
        <v>0.84</v>
      </c>
      <c r="G137" s="44">
        <f t="shared" si="4"/>
        <v>0.00037087323727684224</v>
      </c>
      <c r="H137" s="45">
        <f t="shared" si="5"/>
        <v>42131.19975464928</v>
      </c>
    </row>
    <row r="138" spans="1:8" ht="15">
      <c r="A138" s="4">
        <v>128</v>
      </c>
      <c r="B138" s="13" t="s">
        <v>141</v>
      </c>
      <c r="C138" s="13" t="s">
        <v>143</v>
      </c>
      <c r="D138" s="7">
        <v>0</v>
      </c>
      <c r="E138" s="17">
        <f t="shared" si="3"/>
        <v>0</v>
      </c>
      <c r="F138" s="26"/>
      <c r="G138" s="44">
        <f t="shared" si="4"/>
        <v>0</v>
      </c>
      <c r="H138" s="45">
        <f t="shared" si="5"/>
        <v>0</v>
      </c>
    </row>
    <row r="139" spans="1:8" ht="25.5">
      <c r="A139" s="4">
        <v>129</v>
      </c>
      <c r="B139" s="13" t="s">
        <v>141</v>
      </c>
      <c r="C139" s="13" t="s">
        <v>144</v>
      </c>
      <c r="D139" s="7">
        <v>0</v>
      </c>
      <c r="E139" s="17">
        <f t="shared" si="3"/>
        <v>0</v>
      </c>
      <c r="F139" s="26"/>
      <c r="G139" s="44">
        <f t="shared" si="4"/>
        <v>0</v>
      </c>
      <c r="H139" s="45">
        <f t="shared" si="5"/>
        <v>0</v>
      </c>
    </row>
    <row r="140" spans="1:8" ht="15">
      <c r="A140" s="4">
        <v>130</v>
      </c>
      <c r="B140" s="9" t="s">
        <v>145</v>
      </c>
      <c r="C140" s="5" t="s">
        <v>146</v>
      </c>
      <c r="D140" s="7">
        <v>5036</v>
      </c>
      <c r="E140" s="17">
        <f t="shared" si="3"/>
        <v>0.001490894131252187</v>
      </c>
      <c r="F140" s="26">
        <v>0.84</v>
      </c>
      <c r="G140" s="44">
        <f t="shared" si="4"/>
        <v>0.00037272353281304676</v>
      </c>
      <c r="H140" s="45">
        <f t="shared" si="5"/>
        <v>42341.39332756211</v>
      </c>
    </row>
    <row r="141" spans="1:8" ht="15">
      <c r="A141" s="4">
        <v>131</v>
      </c>
      <c r="B141" s="9" t="s">
        <v>145</v>
      </c>
      <c r="C141" s="5" t="s">
        <v>147</v>
      </c>
      <c r="D141" s="7">
        <v>6184</v>
      </c>
      <c r="E141" s="17">
        <f t="shared" si="3"/>
        <v>0.0018307564153422409</v>
      </c>
      <c r="F141" s="26">
        <v>0.84</v>
      </c>
      <c r="G141" s="44">
        <f t="shared" si="4"/>
        <v>0.0004576891038355602</v>
      </c>
      <c r="H141" s="45">
        <f t="shared" si="5"/>
        <v>51993.48219571964</v>
      </c>
    </row>
    <row r="142" spans="1:8" ht="15">
      <c r="A142" s="4">
        <v>132</v>
      </c>
      <c r="B142" s="9" t="s">
        <v>145</v>
      </c>
      <c r="C142" s="5" t="s">
        <v>148</v>
      </c>
      <c r="D142" s="7">
        <v>10967</v>
      </c>
      <c r="E142" s="17">
        <f aca="true" t="shared" si="6" ref="E142:E163">D142/$D$164</f>
        <v>0.0032467505832888674</v>
      </c>
      <c r="F142" s="26">
        <v>0.84</v>
      </c>
      <c r="G142" s="44">
        <f aca="true" t="shared" si="7" ref="G142:G163">E142*$C$5</f>
        <v>0.0008116876458222168</v>
      </c>
      <c r="H142" s="45">
        <f aca="true" t="shared" si="8" ref="H142:H163">IF(F142&lt;85%,G142*$C$7,0)</f>
        <v>92207.71656540384</v>
      </c>
    </row>
    <row r="143" spans="1:8" ht="15">
      <c r="A143" s="4">
        <v>133</v>
      </c>
      <c r="B143" s="9" t="s">
        <v>145</v>
      </c>
      <c r="C143" s="5" t="s">
        <v>149</v>
      </c>
      <c r="D143" s="7">
        <v>3058</v>
      </c>
      <c r="E143" s="17">
        <f t="shared" si="6"/>
        <v>0.0009053125999541676</v>
      </c>
      <c r="F143" s="26">
        <v>0.84</v>
      </c>
      <c r="G143" s="44">
        <f t="shared" si="7"/>
        <v>0.0002263281499885419</v>
      </c>
      <c r="H143" s="45">
        <f t="shared" si="8"/>
        <v>25710.87783869836</v>
      </c>
    </row>
    <row r="144" spans="1:8" ht="15">
      <c r="A144" s="4">
        <v>134</v>
      </c>
      <c r="B144" s="9" t="s">
        <v>145</v>
      </c>
      <c r="C144" s="5" t="s">
        <v>150</v>
      </c>
      <c r="D144" s="7">
        <v>3837</v>
      </c>
      <c r="E144" s="17">
        <f t="shared" si="6"/>
        <v>0.001135933435586704</v>
      </c>
      <c r="F144" s="26">
        <v>0.84</v>
      </c>
      <c r="G144" s="44">
        <f t="shared" si="7"/>
        <v>0.000283983358896676</v>
      </c>
      <c r="H144" s="45">
        <f t="shared" si="8"/>
        <v>32260.509570662394</v>
      </c>
    </row>
    <row r="145" spans="1:8" ht="15">
      <c r="A145" s="4">
        <v>135</v>
      </c>
      <c r="B145" s="9" t="s">
        <v>145</v>
      </c>
      <c r="C145" s="5" t="s">
        <v>151</v>
      </c>
      <c r="D145" s="7">
        <v>7393</v>
      </c>
      <c r="E145" s="17">
        <f t="shared" si="6"/>
        <v>0.002188677583865651</v>
      </c>
      <c r="F145" s="26">
        <v>0.84</v>
      </c>
      <c r="G145" s="44">
        <f t="shared" si="7"/>
        <v>0.0005471693959664128</v>
      </c>
      <c r="H145" s="45">
        <f t="shared" si="8"/>
        <v>62158.44338178449</v>
      </c>
    </row>
    <row r="146" spans="1:8" ht="15">
      <c r="A146" s="4">
        <v>136</v>
      </c>
      <c r="B146" s="9" t="s">
        <v>145</v>
      </c>
      <c r="C146" s="5" t="s">
        <v>152</v>
      </c>
      <c r="D146" s="7">
        <v>9262</v>
      </c>
      <c r="E146" s="17">
        <f t="shared" si="6"/>
        <v>0.002741989961012263</v>
      </c>
      <c r="F146" s="26">
        <v>0.84</v>
      </c>
      <c r="G146" s="44">
        <f t="shared" si="7"/>
        <v>0.0006854974902530658</v>
      </c>
      <c r="H146" s="45">
        <f t="shared" si="8"/>
        <v>77872.51489274827</v>
      </c>
    </row>
    <row r="147" spans="1:8" ht="15">
      <c r="A147" s="4">
        <v>137</v>
      </c>
      <c r="B147" s="9" t="s">
        <v>145</v>
      </c>
      <c r="C147" s="5" t="s">
        <v>153</v>
      </c>
      <c r="D147" s="7">
        <v>3526</v>
      </c>
      <c r="E147" s="17">
        <f t="shared" si="6"/>
        <v>0.0010438627297051652</v>
      </c>
      <c r="F147" s="26">
        <v>0.84</v>
      </c>
      <c r="G147" s="44">
        <f t="shared" si="7"/>
        <v>0.0002609656824262913</v>
      </c>
      <c r="H147" s="45">
        <f t="shared" si="8"/>
        <v>29645.701523626693</v>
      </c>
    </row>
    <row r="148" spans="1:8" ht="15">
      <c r="A148" s="4">
        <v>139</v>
      </c>
      <c r="B148" s="9" t="s">
        <v>154</v>
      </c>
      <c r="C148" s="6" t="s">
        <v>155</v>
      </c>
      <c r="D148" s="7">
        <v>19299</v>
      </c>
      <c r="E148" s="17">
        <f t="shared" si="6"/>
        <v>0.005713416568513892</v>
      </c>
      <c r="F148" s="26">
        <v>0.84</v>
      </c>
      <c r="G148" s="44">
        <f t="shared" si="7"/>
        <v>0.001428354142128473</v>
      </c>
      <c r="H148" s="45">
        <f t="shared" si="8"/>
        <v>162261.03054579452</v>
      </c>
    </row>
    <row r="149" spans="1:8" ht="15">
      <c r="A149" s="4">
        <v>140</v>
      </c>
      <c r="B149" s="9" t="s">
        <v>156</v>
      </c>
      <c r="C149" s="5" t="s">
        <v>157</v>
      </c>
      <c r="D149" s="7">
        <v>19455</v>
      </c>
      <c r="E149" s="17">
        <f t="shared" si="6"/>
        <v>0.005759599945097557</v>
      </c>
      <c r="F149" s="26">
        <v>0.84</v>
      </c>
      <c r="G149" s="44">
        <f t="shared" si="7"/>
        <v>0.0014398999862743893</v>
      </c>
      <c r="H149" s="45">
        <f t="shared" si="8"/>
        <v>163572.63844077062</v>
      </c>
    </row>
    <row r="150" spans="1:8" ht="15">
      <c r="A150" s="4">
        <v>141</v>
      </c>
      <c r="B150" s="13" t="s">
        <v>156</v>
      </c>
      <c r="C150" s="13" t="s">
        <v>158</v>
      </c>
      <c r="D150" s="7">
        <v>0</v>
      </c>
      <c r="E150" s="17">
        <f t="shared" si="6"/>
        <v>0</v>
      </c>
      <c r="F150" s="26"/>
      <c r="G150" s="44">
        <f t="shared" si="7"/>
        <v>0</v>
      </c>
      <c r="H150" s="45">
        <f t="shared" si="8"/>
        <v>0</v>
      </c>
    </row>
    <row r="151" spans="1:8" ht="15">
      <c r="A151" s="4">
        <v>142</v>
      </c>
      <c r="B151" s="9" t="s">
        <v>156</v>
      </c>
      <c r="C151" s="5" t="s">
        <v>159</v>
      </c>
      <c r="D151" s="7">
        <v>29666</v>
      </c>
      <c r="E151" s="17">
        <f t="shared" si="6"/>
        <v>0.008782538780327122</v>
      </c>
      <c r="F151" s="26">
        <v>0.84</v>
      </c>
      <c r="G151" s="44">
        <f t="shared" si="7"/>
        <v>0.0021956346950817805</v>
      </c>
      <c r="H151" s="45">
        <f t="shared" si="8"/>
        <v>249424.10136129026</v>
      </c>
    </row>
    <row r="152" spans="1:8" ht="15">
      <c r="A152" s="4">
        <v>143</v>
      </c>
      <c r="B152" s="9" t="s">
        <v>156</v>
      </c>
      <c r="C152" s="5" t="s">
        <v>160</v>
      </c>
      <c r="D152" s="7">
        <v>25025</v>
      </c>
      <c r="E152" s="17">
        <f t="shared" si="6"/>
        <v>0.007408583326963062</v>
      </c>
      <c r="F152" s="26">
        <v>0.84</v>
      </c>
      <c r="G152" s="44">
        <f t="shared" si="7"/>
        <v>0.0018521458317407656</v>
      </c>
      <c r="H152" s="45">
        <f t="shared" si="8"/>
        <v>210403.76648575097</v>
      </c>
    </row>
    <row r="153" spans="1:8" ht="15">
      <c r="A153" s="4">
        <v>144</v>
      </c>
      <c r="B153" s="9" t="s">
        <v>156</v>
      </c>
      <c r="C153" s="5" t="s">
        <v>161</v>
      </c>
      <c r="D153" s="7">
        <v>14725</v>
      </c>
      <c r="E153" s="17">
        <f t="shared" si="6"/>
        <v>0.004359296283297946</v>
      </c>
      <c r="F153" s="26">
        <v>0.84</v>
      </c>
      <c r="G153" s="44">
        <f t="shared" si="7"/>
        <v>0.0010898240708244866</v>
      </c>
      <c r="H153" s="45">
        <f t="shared" si="8"/>
        <v>123804.01444566167</v>
      </c>
    </row>
    <row r="154" spans="1:8" ht="15">
      <c r="A154" s="4">
        <v>146</v>
      </c>
      <c r="B154" s="9" t="s">
        <v>162</v>
      </c>
      <c r="C154" s="5" t="s">
        <v>163</v>
      </c>
      <c r="D154" s="7">
        <v>6448</v>
      </c>
      <c r="E154" s="17">
        <f t="shared" si="6"/>
        <v>0.0019089128987915215</v>
      </c>
      <c r="F154" s="26">
        <v>0.84</v>
      </c>
      <c r="G154" s="44">
        <f t="shared" si="7"/>
        <v>0.00047722822469788037</v>
      </c>
      <c r="H154" s="45">
        <f t="shared" si="8"/>
        <v>54213.12632567921</v>
      </c>
    </row>
    <row r="155" spans="1:8" ht="15">
      <c r="A155" s="4">
        <v>147</v>
      </c>
      <c r="B155" s="9" t="s">
        <v>162</v>
      </c>
      <c r="C155" s="5" t="s">
        <v>166</v>
      </c>
      <c r="D155" s="7">
        <v>8930</v>
      </c>
      <c r="E155" s="17">
        <f t="shared" si="6"/>
        <v>0.0026437022621290766</v>
      </c>
      <c r="F155" s="26">
        <v>0.84</v>
      </c>
      <c r="G155" s="44">
        <f t="shared" si="7"/>
        <v>0.0006609255655322692</v>
      </c>
      <c r="H155" s="45">
        <f t="shared" si="8"/>
        <v>75081.14424446577</v>
      </c>
    </row>
    <row r="156" spans="1:8" ht="15">
      <c r="A156" s="4">
        <v>150</v>
      </c>
      <c r="B156" s="9" t="s">
        <v>162</v>
      </c>
      <c r="C156" s="5" t="s">
        <v>167</v>
      </c>
      <c r="D156" s="7">
        <v>8084</v>
      </c>
      <c r="E156" s="17">
        <f t="shared" si="6"/>
        <v>0.0023932462583484276</v>
      </c>
      <c r="F156" s="26">
        <v>0.84</v>
      </c>
      <c r="G156" s="44">
        <f t="shared" si="7"/>
        <v>0.0005983115645871069</v>
      </c>
      <c r="H156" s="45">
        <f t="shared" si="8"/>
        <v>67968.19373709534</v>
      </c>
    </row>
    <row r="157" spans="1:8" ht="26.25" thickBot="1">
      <c r="A157" s="4">
        <v>151</v>
      </c>
      <c r="B157" s="12" t="s">
        <v>168</v>
      </c>
      <c r="C157" s="5" t="s">
        <v>170</v>
      </c>
      <c r="D157" s="7">
        <v>13290</v>
      </c>
      <c r="E157" s="17">
        <f t="shared" si="6"/>
        <v>0.003934468428185379</v>
      </c>
      <c r="F157" s="26"/>
      <c r="G157" s="44">
        <f t="shared" si="7"/>
        <v>0.0009836171070463447</v>
      </c>
      <c r="H157" s="45">
        <f t="shared" si="8"/>
        <v>111738.90336046476</v>
      </c>
    </row>
    <row r="158" spans="1:8" ht="15">
      <c r="A158" s="4">
        <v>152</v>
      </c>
      <c r="B158" s="9" t="s">
        <v>41</v>
      </c>
      <c r="C158" s="5" t="s">
        <v>52</v>
      </c>
      <c r="D158" s="7">
        <v>21688</v>
      </c>
      <c r="E158" s="17">
        <f t="shared" si="6"/>
        <v>0.006420673534272723</v>
      </c>
      <c r="F158" s="26">
        <v>0.84</v>
      </c>
      <c r="G158" s="44">
        <f t="shared" si="7"/>
        <v>0.0016051683835681808</v>
      </c>
      <c r="H158" s="45">
        <f t="shared" si="8"/>
        <v>182347.12837334533</v>
      </c>
    </row>
    <row r="159" spans="1:8" ht="15">
      <c r="A159" s="4">
        <v>153</v>
      </c>
      <c r="B159" s="9" t="s">
        <v>70</v>
      </c>
      <c r="C159" s="5" t="s">
        <v>71</v>
      </c>
      <c r="D159" s="7">
        <v>41868</v>
      </c>
      <c r="E159" s="17">
        <f t="shared" si="6"/>
        <v>0.01239490776157001</v>
      </c>
      <c r="F159" s="26">
        <v>0.84</v>
      </c>
      <c r="G159" s="44">
        <f t="shared" si="7"/>
        <v>0.0030987269403925026</v>
      </c>
      <c r="H159" s="45">
        <f t="shared" si="8"/>
        <v>352015.3804285883</v>
      </c>
    </row>
    <row r="160" spans="1:8" ht="15">
      <c r="A160" s="4">
        <v>154</v>
      </c>
      <c r="B160" s="9" t="s">
        <v>70</v>
      </c>
      <c r="C160" s="5" t="s">
        <v>73</v>
      </c>
      <c r="D160" s="7">
        <v>40354</v>
      </c>
      <c r="E160" s="17">
        <f t="shared" si="6"/>
        <v>0.011946692170879817</v>
      </c>
      <c r="F160" s="26">
        <v>0.84</v>
      </c>
      <c r="G160" s="44">
        <f t="shared" si="7"/>
        <v>0.0029866730427199543</v>
      </c>
      <c r="H160" s="45">
        <f t="shared" si="8"/>
        <v>339286.0576529868</v>
      </c>
    </row>
    <row r="161" spans="1:8" ht="15">
      <c r="A161" s="4">
        <v>155</v>
      </c>
      <c r="B161" s="9" t="s">
        <v>70</v>
      </c>
      <c r="C161" s="5" t="s">
        <v>74</v>
      </c>
      <c r="D161" s="7">
        <v>32089</v>
      </c>
      <c r="E161" s="17">
        <f t="shared" si="6"/>
        <v>0.009499861353802905</v>
      </c>
      <c r="F161" s="26">
        <v>0.84</v>
      </c>
      <c r="G161" s="44">
        <f t="shared" si="7"/>
        <v>0.0023749653384507264</v>
      </c>
      <c r="H161" s="45">
        <f t="shared" si="8"/>
        <v>269796.0624480025</v>
      </c>
    </row>
    <row r="162" spans="1:8" ht="15">
      <c r="A162" s="4">
        <v>156</v>
      </c>
      <c r="B162" s="9" t="s">
        <v>162</v>
      </c>
      <c r="C162" s="5" t="s">
        <v>164</v>
      </c>
      <c r="D162" s="7">
        <v>339096</v>
      </c>
      <c r="E162" s="17">
        <f t="shared" si="6"/>
        <v>0.10038845042317149</v>
      </c>
      <c r="F162" s="26">
        <v>0.84</v>
      </c>
      <c r="G162" s="44">
        <f t="shared" si="7"/>
        <v>0.025097112605792872</v>
      </c>
      <c r="H162" s="45">
        <f t="shared" si="8"/>
        <v>2851031.99201807</v>
      </c>
    </row>
    <row r="163" spans="1:8" ht="15">
      <c r="A163" s="4">
        <v>157</v>
      </c>
      <c r="B163" s="9" t="s">
        <v>162</v>
      </c>
      <c r="C163" s="5" t="s">
        <v>165</v>
      </c>
      <c r="D163" s="7">
        <v>35183</v>
      </c>
      <c r="E163" s="17">
        <f t="shared" si="6"/>
        <v>0.010415831656045612</v>
      </c>
      <c r="F163" s="26">
        <v>0.84</v>
      </c>
      <c r="G163" s="44">
        <f t="shared" si="7"/>
        <v>0.002603957914011403</v>
      </c>
      <c r="H163" s="45">
        <f t="shared" si="8"/>
        <v>295809.6190316954</v>
      </c>
    </row>
    <row r="164" spans="1:8" ht="15">
      <c r="A164" s="4">
        <v>158</v>
      </c>
      <c r="C164" s="48" t="s">
        <v>1</v>
      </c>
      <c r="D164" s="46">
        <f>SUM(D13:D163)</f>
        <v>3377838.7709999997</v>
      </c>
      <c r="E164" s="25"/>
      <c r="F164" s="25"/>
      <c r="G164" s="49" t="s">
        <v>187</v>
      </c>
      <c r="H164" s="47">
        <f>SUM(H13:H163)</f>
        <v>28400000.000000004</v>
      </c>
    </row>
    <row r="165" ht="15">
      <c r="A165" s="4">
        <v>159</v>
      </c>
    </row>
    <row r="166" ht="15">
      <c r="A166" s="4">
        <v>160</v>
      </c>
    </row>
    <row r="167" ht="15">
      <c r="A167" s="4">
        <v>161</v>
      </c>
    </row>
    <row r="168" spans="1:5" ht="15">
      <c r="A168" s="4">
        <v>162</v>
      </c>
      <c r="E168" s="15"/>
    </row>
    <row r="169" ht="15">
      <c r="A169" s="4">
        <v>163</v>
      </c>
    </row>
    <row r="170" ht="15">
      <c r="A170" s="4">
        <v>164</v>
      </c>
    </row>
    <row r="171" ht="15">
      <c r="A171" s="4">
        <v>165</v>
      </c>
    </row>
    <row r="172" ht="15">
      <c r="A172" s="4">
        <v>166</v>
      </c>
    </row>
    <row r="173" ht="15">
      <c r="A173" s="4">
        <v>167</v>
      </c>
    </row>
    <row r="174" ht="15">
      <c r="A174" s="4">
        <v>168</v>
      </c>
    </row>
    <row r="175" ht="15">
      <c r="A175" s="4">
        <v>169</v>
      </c>
    </row>
    <row r="176" ht="15">
      <c r="A176" s="4">
        <v>170</v>
      </c>
    </row>
    <row r="177" ht="15">
      <c r="A177" s="4">
        <v>171</v>
      </c>
    </row>
    <row r="178" ht="15">
      <c r="A178" s="4">
        <v>172</v>
      </c>
    </row>
    <row r="179" ht="15">
      <c r="A179" s="4">
        <v>173</v>
      </c>
    </row>
    <row r="180" ht="15">
      <c r="A180" s="4">
        <v>174</v>
      </c>
    </row>
  </sheetData>
  <sheetProtection/>
  <autoFilter ref="A12:E180"/>
  <mergeCells count="1">
    <mergeCell ref="B1:H1"/>
  </mergeCells>
  <printOptions/>
  <pageMargins left="1.299212598425197" right="0" top="0.7480314960629921" bottom="0.7480314960629921" header="0.31496062992125984" footer="0.31496062992125984"/>
  <pageSetup horizontalDpi="600" verticalDpi="600" orientation="landscape" paperSize="5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igl233</dc:creator>
  <cp:keywords/>
  <dc:description/>
  <cp:lastModifiedBy>ACASTELLANOS</cp:lastModifiedBy>
  <cp:lastPrinted>2008-07-03T13:32:27Z</cp:lastPrinted>
  <dcterms:created xsi:type="dcterms:W3CDTF">2008-02-06T21:06:27Z</dcterms:created>
  <dcterms:modified xsi:type="dcterms:W3CDTF">2011-02-23T17:22:21Z</dcterms:modified>
  <cp:category/>
  <cp:version/>
  <cp:contentType/>
  <cp:contentStatus/>
</cp:coreProperties>
</file>