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595" windowHeight="5640" activeTab="0"/>
  </bookViews>
  <sheets>
    <sheet name="ANCLAS CULTURAL 2007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<sst xmlns="http://schemas.openxmlformats.org/spreadsheetml/2006/main" count="111" uniqueCount="96">
  <si>
    <t>RECURSOS HUMANOS</t>
  </si>
  <si>
    <t xml:space="preserve">Núm </t>
  </si>
  <si>
    <t>Meses Servicio</t>
  </si>
  <si>
    <t>Total Proyecto</t>
  </si>
  <si>
    <t>Director General Juvenil</t>
  </si>
  <si>
    <t>Productor General del ancla</t>
  </si>
  <si>
    <t>Director asistente juvenil</t>
  </si>
  <si>
    <t>Coordinadores de Producción</t>
  </si>
  <si>
    <t>Libretista juvenil</t>
  </si>
  <si>
    <t>Libretista diario cultural</t>
  </si>
  <si>
    <t>Presentador Entrevista DC</t>
  </si>
  <si>
    <t>Presentador Juvenil Perfil 1</t>
  </si>
  <si>
    <t>Presentador Juvenil Perfil 2</t>
  </si>
  <si>
    <t>Presentador Sección Juvenil</t>
  </si>
  <si>
    <t>Realizadores Diario Cultural</t>
  </si>
  <si>
    <t>Realizadores juvenil</t>
  </si>
  <si>
    <t>Jefe investigacion juvenil</t>
  </si>
  <si>
    <t>Jefe de investigación DC</t>
  </si>
  <si>
    <t>Videografo juvenil</t>
  </si>
  <si>
    <t>Camarógrafo - fotografo</t>
  </si>
  <si>
    <t>Camarógrafos</t>
  </si>
  <si>
    <t>Sonidistas</t>
  </si>
  <si>
    <t>Editores (Jefe finalizador)</t>
  </si>
  <si>
    <t>Editores</t>
  </si>
  <si>
    <t>Tráfico, Transfer y Archivo</t>
  </si>
  <si>
    <t>Logger</t>
  </si>
  <si>
    <t>Diseñador Gráfico</t>
  </si>
  <si>
    <t>Diseñador de Sonido</t>
  </si>
  <si>
    <t>Secretaria</t>
  </si>
  <si>
    <t>Mensajero con moto</t>
  </si>
  <si>
    <t>Subtotal Recursos Humanos</t>
  </si>
  <si>
    <t>INFRAESTRUCTURA FÍSICA</t>
  </si>
  <si>
    <t xml:space="preserve">Número </t>
  </si>
  <si>
    <t>Servicio</t>
  </si>
  <si>
    <t>Arrendamiento sede y servicios básicos</t>
  </si>
  <si>
    <t>Subtotal Infraestructura Física</t>
  </si>
  <si>
    <t>GASTOS DE PRODUCCIÓN Y REALIZACIÓN</t>
  </si>
  <si>
    <t>Material de Investigación,suscripción medios</t>
  </si>
  <si>
    <t xml:space="preserve">Memorias usb </t>
  </si>
  <si>
    <t>Mercadeo</t>
  </si>
  <si>
    <t>Cassettes betacam, vhs, mini dv</t>
  </si>
  <si>
    <t>DVD</t>
  </si>
  <si>
    <t>CD</t>
  </si>
  <si>
    <t>Transporte, Alojamiento y Alimentación</t>
  </si>
  <si>
    <t>Papelería y accesorios de Oficina</t>
  </si>
  <si>
    <t xml:space="preserve">Celulares </t>
  </si>
  <si>
    <t>Subtotal Gastos Producción y Realización</t>
  </si>
  <si>
    <t>Mixer y baterías</t>
  </si>
  <si>
    <t>Estudio de Grabación con 30 kw, 1 Dolly y 1 Grúa Estudio</t>
  </si>
  <si>
    <t>Subtotal servicios</t>
  </si>
  <si>
    <t>GRAN TOTAL</t>
  </si>
  <si>
    <t>RESUMEN</t>
  </si>
  <si>
    <t>GRAN TOTAL COSTOS ANCLA CON IVA</t>
  </si>
  <si>
    <t>Director asistente cultural y entrevista</t>
  </si>
  <si>
    <t>Presentador diario cultural</t>
  </si>
  <si>
    <t xml:space="preserve"> </t>
  </si>
  <si>
    <t>Página web Diario Cultural y Cine</t>
  </si>
  <si>
    <t>Página web Diario Juvenil</t>
  </si>
  <si>
    <t xml:space="preserve">Corresponsalías en Medellín, Cali y Barranquilla. </t>
  </si>
  <si>
    <t>Cámara digital de fotos de 6 megapixeles con memoria 1Gb y accesorios</t>
  </si>
  <si>
    <t>Director General Cultural /Entrevista</t>
  </si>
  <si>
    <t>DIARIO CULTURAL</t>
  </si>
  <si>
    <t>DIARIO JUVENIL</t>
  </si>
  <si>
    <t>ENTREVISTA FIN DE SEMANA</t>
  </si>
  <si>
    <t>REFERENCIA</t>
  </si>
  <si>
    <t>Número de capítulos a producir</t>
  </si>
  <si>
    <t>1 DVCAM BROADCAST   accesorios, batería, kit de luces, Trípodes, maletas blandas</t>
  </si>
  <si>
    <t>1 DVC CAM 3 CCD</t>
  </si>
  <si>
    <t>Cámaras miniDV 1CCD con accesorios</t>
  </si>
  <si>
    <t>Realizador Juvenil region</t>
  </si>
  <si>
    <t>Digitalizador Franja</t>
  </si>
  <si>
    <t>Asistente de Presentadores Franja</t>
  </si>
  <si>
    <t>Investigadores Diario juvenil</t>
  </si>
  <si>
    <t>Asistentes de Investigacion juvenil</t>
  </si>
  <si>
    <t>Investigadores diario cultural</t>
  </si>
  <si>
    <t>Locutor</t>
  </si>
  <si>
    <t>Sayco y Acinpro</t>
  </si>
  <si>
    <t>Musica original</t>
  </si>
  <si>
    <t>Investigador/Productor Entrevista</t>
  </si>
  <si>
    <t>Productores de Campo 
(Diario Cultural y Juvenil)</t>
  </si>
  <si>
    <t>Utilería y Vestuario</t>
  </si>
  <si>
    <t>5 Salas de Edición, 1 sala de graficación, 4 estaciones de visualización, 1 estacion de transfer y archivo, 3 salas de preedició y 2 salas de protool, Servidor con capacidad de 4 Teras e intercom.</t>
  </si>
  <si>
    <t>Adecuación, Mobiliario y Equipamiento de la sede  (Ver detalle Anexo 8)</t>
  </si>
  <si>
    <t>Actividad</t>
  </si>
  <si>
    <t>PRESUPUESTO GENERAL (DISTRIBUCIÓN DE GRANDES RUBROS PARA LA PRODUCCIÓN DE LOS PROYECTOS ANCLA CULTURALES)</t>
  </si>
  <si>
    <t>Según requerimientos</t>
  </si>
  <si>
    <t>Anexo 8                                                                                                                                                                                                              PRESUPUESTO GENERAL (DISTRIBUCIÓN DE GRANDES RUBROS PARA LA PRODUCCIÓN DE LOS PROYECTOS ANCLA CULTURALES)</t>
  </si>
  <si>
    <t>SERVICIOS DE PRODUCCIÓN Y POSTPRODUCCIÓN * ver detalle anexo 8</t>
  </si>
  <si>
    <t>PRESUPUESTO OFICIAL TOTAL</t>
  </si>
  <si>
    <t>5 DVCam -  accesorios, batería, kit de luces, Trípodes, maletas blandas, cuarzos para sungun</t>
  </si>
  <si>
    <t xml:space="preserve">REEDICIONES DE NOTAS CON PRESENTACIONES ORIGINALES </t>
  </si>
  <si>
    <t>$130.900.000.</t>
  </si>
  <si>
    <r>
      <t xml:space="preserve">COMISIÓN POR ADMINISTRACIÓN HASTA UN 12%  (IVA INCLUIDO) 
</t>
    </r>
    <r>
      <rPr>
        <b/>
        <i/>
        <sz val="14"/>
        <rFont val="Arial"/>
        <family val="2"/>
      </rPr>
      <t>Nota: ESTE PORCENTAJE SE CALCULA SOBRE LOS RUBROS DE RECURSOS HUMANOS, INFRAESTRUCTURA FÍSICA y GASTOS DE PRODUCCIÓN</t>
    </r>
  </si>
  <si>
    <t>5 meses por 8 días al mes</t>
  </si>
  <si>
    <t>1. Los valores relacionados a continuación corresponden al valor techo por el ítem respectivo, y frente a estos el proponente podrá ofertar un menor valor sin superar un 80% menos, diligenciando la tabla determinada en el numeral 5.1.3 de los Términos de Referencia.
2. El valor del equipo deberá incluir el servicio de mantenimiento preventivo y correctivo.
3. Sobre el rubro de servicios de producción y postproducción el proponente no podrá cobrar comisión por administración.</t>
  </si>
  <si>
    <t xml:space="preserve">IMPREVISTOS DEL PROYECTO 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</si>
</sst>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_€"/>
    <numFmt numFmtId="185" formatCode="[$$-240A]\ #,##0"/>
    <numFmt numFmtId="186" formatCode="&quot;$&quot;\ #,##0"/>
    <numFmt numFmtId="187" formatCode="[$-240A]hh:mm:ss\ \a\.m\./\p\.m\."/>
  </numFmts>
  <fonts count="2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25" borderId="12" xfId="0" applyFont="1" applyFill="1" applyBorder="1" applyAlignment="1">
      <alignment horizontal="center" wrapText="1"/>
    </xf>
    <xf numFmtId="0" fontId="0" fillId="25" borderId="14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85" fontId="0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185" fontId="1" fillId="0" borderId="0" xfId="0" applyNumberFormat="1" applyFont="1" applyFill="1" applyBorder="1" applyAlignment="1">
      <alignment horizontal="right" wrapText="1"/>
    </xf>
    <xf numFmtId="185" fontId="1" fillId="5" borderId="15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25" borderId="14" xfId="0" applyFont="1" applyFill="1" applyBorder="1" applyAlignment="1">
      <alignment wrapText="1"/>
    </xf>
    <xf numFmtId="186" fontId="0" fillId="0" borderId="0" xfId="0" applyNumberFormat="1" applyAlignment="1">
      <alignment wrapText="1"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6" fontId="2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5" fontId="0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85" fontId="1" fillId="5" borderId="13" xfId="0" applyNumberFormat="1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185" fontId="4" fillId="25" borderId="16" xfId="0" applyNumberFormat="1" applyFont="1" applyFill="1" applyBorder="1" applyAlignment="1">
      <alignment horizontal="right" wrapText="1"/>
    </xf>
    <xf numFmtId="2" fontId="5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3" fontId="3" fillId="25" borderId="16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20" xfId="0" applyFont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185" fontId="0" fillId="0" borderId="0" xfId="0" applyNumberFormat="1" applyAlignment="1">
      <alignment wrapText="1"/>
    </xf>
    <xf numFmtId="0" fontId="0" fillId="0" borderId="23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185" fontId="4" fillId="25" borderId="25" xfId="0" applyNumberFormat="1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24" borderId="23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3" fillId="25" borderId="29" xfId="0" applyFont="1" applyFill="1" applyBorder="1" applyAlignment="1">
      <alignment horizontal="center" wrapText="1"/>
    </xf>
    <xf numFmtId="0" fontId="3" fillId="25" borderId="30" xfId="0" applyFont="1" applyFill="1" applyBorder="1" applyAlignment="1">
      <alignment horizontal="center" wrapText="1"/>
    </xf>
    <xf numFmtId="0" fontId="2" fillId="25" borderId="27" xfId="0" applyFont="1" applyFill="1" applyBorder="1" applyAlignment="1">
      <alignment horizontal="left" wrapText="1"/>
    </xf>
    <xf numFmtId="0" fontId="2" fillId="25" borderId="31" xfId="0" applyFont="1" applyFill="1" applyBorder="1" applyAlignment="1">
      <alignment horizontal="left" wrapText="1"/>
    </xf>
    <xf numFmtId="0" fontId="2" fillId="25" borderId="24" xfId="0" applyFont="1" applyFill="1" applyBorder="1" applyAlignment="1">
      <alignment horizontal="left" wrapText="1"/>
    </xf>
    <xf numFmtId="0" fontId="1" fillId="5" borderId="32" xfId="0" applyFont="1" applyFill="1" applyBorder="1" applyAlignment="1">
      <alignment horizontal="center" wrapText="1"/>
    </xf>
    <xf numFmtId="0" fontId="3" fillId="25" borderId="33" xfId="0" applyFont="1" applyFill="1" applyBorder="1" applyAlignment="1">
      <alignment horizontal="center" wrapText="1"/>
    </xf>
    <xf numFmtId="0" fontId="3" fillId="25" borderId="34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25" borderId="36" xfId="0" applyFont="1" applyFill="1" applyBorder="1" applyAlignment="1">
      <alignment horizontal="center" wrapText="1"/>
    </xf>
    <xf numFmtId="0" fontId="1" fillId="25" borderId="37" xfId="0" applyFont="1" applyFill="1" applyBorder="1" applyAlignment="1">
      <alignment horizontal="center" wrapText="1"/>
    </xf>
    <xf numFmtId="0" fontId="1" fillId="25" borderId="19" xfId="0" applyFont="1" applyFill="1" applyBorder="1" applyAlignment="1">
      <alignment horizontal="center" wrapText="1"/>
    </xf>
    <xf numFmtId="0" fontId="1" fillId="25" borderId="38" xfId="0" applyFont="1" applyFill="1" applyBorder="1" applyAlignment="1">
      <alignment horizontal="center" wrapText="1"/>
    </xf>
    <xf numFmtId="0" fontId="1" fillId="25" borderId="39" xfId="0" applyFont="1" applyFill="1" applyBorder="1" applyAlignment="1">
      <alignment horizontal="center" wrapText="1"/>
    </xf>
    <xf numFmtId="0" fontId="1" fillId="25" borderId="40" xfId="0" applyFont="1" applyFill="1" applyBorder="1" applyAlignment="1">
      <alignment horizontal="center" wrapText="1"/>
    </xf>
    <xf numFmtId="18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" fillId="25" borderId="27" xfId="0" applyFont="1" applyFill="1" applyBorder="1" applyAlignment="1">
      <alignment horizontal="center" wrapText="1"/>
    </xf>
    <xf numFmtId="0" fontId="1" fillId="25" borderId="31" xfId="0" applyFont="1" applyFill="1" applyBorder="1" applyAlignment="1">
      <alignment horizontal="center" wrapText="1"/>
    </xf>
    <xf numFmtId="0" fontId="1" fillId="25" borderId="2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25" borderId="25" xfId="0" applyFont="1" applyFill="1" applyBorder="1" applyAlignment="1">
      <alignment horizontal="left" wrapText="1"/>
    </xf>
    <xf numFmtId="0" fontId="4" fillId="25" borderId="3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1" fillId="0" borderId="4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75" zoomScaleNormal="75" zoomScalePageLayoutView="0" workbookViewId="0" topLeftCell="A73">
      <selection activeCell="D99" sqref="D99"/>
    </sheetView>
  </sheetViews>
  <sheetFormatPr defaultColWidth="11.421875" defaultRowHeight="12.75"/>
  <cols>
    <col min="1" max="1" width="9.57421875" style="5" customWidth="1"/>
    <col min="2" max="2" width="38.00390625" style="5" customWidth="1"/>
    <col min="3" max="3" width="16.57421875" style="5" customWidth="1"/>
    <col min="4" max="4" width="44.7109375" style="5" customWidth="1"/>
    <col min="5" max="5" width="4.57421875" style="5" customWidth="1"/>
    <col min="6" max="6" width="18.7109375" style="5" customWidth="1"/>
    <col min="7" max="7" width="11.57421875" style="5" bestFit="1" customWidth="1"/>
    <col min="8" max="8" width="12.7109375" style="5" bestFit="1" customWidth="1"/>
    <col min="9" max="16384" width="11.421875" style="5" customWidth="1"/>
  </cols>
  <sheetData>
    <row r="1" spans="1:4" s="3" customFormat="1" ht="66" customHeight="1" thickBot="1">
      <c r="A1" s="101" t="s">
        <v>86</v>
      </c>
      <c r="B1" s="101"/>
      <c r="C1" s="101"/>
      <c r="D1" s="101"/>
    </row>
    <row r="2" spans="2:4" s="45" customFormat="1" ht="48" customHeight="1" thickBot="1">
      <c r="B2" s="102" t="s">
        <v>64</v>
      </c>
      <c r="C2" s="103"/>
      <c r="D2" s="53" t="s">
        <v>65</v>
      </c>
    </row>
    <row r="3" spans="2:4" s="45" customFormat="1" ht="15.75">
      <c r="B3" s="104" t="s">
        <v>61</v>
      </c>
      <c r="C3" s="105"/>
      <c r="D3" s="47">
        <v>123</v>
      </c>
    </row>
    <row r="4" spans="2:4" s="45" customFormat="1" ht="42" customHeight="1">
      <c r="B4" s="106" t="s">
        <v>90</v>
      </c>
      <c r="C4" s="107"/>
      <c r="D4" s="48">
        <v>57</v>
      </c>
    </row>
    <row r="5" spans="2:4" s="45" customFormat="1" ht="15.75">
      <c r="B5" s="106" t="s">
        <v>62</v>
      </c>
      <c r="C5" s="107"/>
      <c r="D5" s="48">
        <v>113</v>
      </c>
    </row>
    <row r="6" spans="2:4" s="45" customFormat="1" ht="40.5" customHeight="1">
      <c r="B6" s="106" t="s">
        <v>90</v>
      </c>
      <c r="C6" s="107"/>
      <c r="D6" s="48">
        <v>57</v>
      </c>
    </row>
    <row r="7" spans="2:4" s="45" customFormat="1" ht="16.5" thickBot="1">
      <c r="B7" s="108" t="s">
        <v>63</v>
      </c>
      <c r="C7" s="109"/>
      <c r="D7" s="49">
        <v>14</v>
      </c>
    </row>
    <row r="8" spans="2:4" s="3" customFormat="1" ht="15.75">
      <c r="B8" s="46"/>
      <c r="C8" s="46"/>
      <c r="D8" s="46"/>
    </row>
    <row r="9" s="15" customFormat="1" ht="1.5" customHeight="1"/>
    <row r="10" spans="1:7" ht="12" customHeight="1" thickBot="1">
      <c r="A10" s="110"/>
      <c r="B10" s="111"/>
      <c r="C10" s="111"/>
      <c r="D10" s="111"/>
      <c r="E10" s="111"/>
      <c r="F10" s="111"/>
      <c r="G10" s="111"/>
    </row>
    <row r="11" spans="1:4" ht="36" customHeight="1">
      <c r="A11" s="112" t="s">
        <v>84</v>
      </c>
      <c r="B11" s="113"/>
      <c r="C11" s="113"/>
      <c r="D11" s="114"/>
    </row>
    <row r="12" spans="1:4" ht="18" customHeight="1">
      <c r="A12" s="91" t="s">
        <v>0</v>
      </c>
      <c r="B12" s="92"/>
      <c r="C12" s="92"/>
      <c r="D12" s="93"/>
    </row>
    <row r="13" spans="1:4" ht="26.25" customHeight="1">
      <c r="A13" s="10" t="s">
        <v>1</v>
      </c>
      <c r="B13" s="7" t="s">
        <v>83</v>
      </c>
      <c r="C13" s="97" t="s">
        <v>2</v>
      </c>
      <c r="D13" s="98"/>
    </row>
    <row r="14" spans="1:8" ht="30" customHeight="1">
      <c r="A14" s="11">
        <v>1</v>
      </c>
      <c r="B14" s="34" t="s">
        <v>60</v>
      </c>
      <c r="C14" s="57">
        <v>6.5</v>
      </c>
      <c r="D14" s="58"/>
      <c r="H14" s="5" t="s">
        <v>55</v>
      </c>
    </row>
    <row r="15" spans="1:4" ht="12.75" customHeight="1">
      <c r="A15" s="11">
        <v>1</v>
      </c>
      <c r="B15" s="34" t="s">
        <v>4</v>
      </c>
      <c r="C15" s="57">
        <v>6.5</v>
      </c>
      <c r="D15" s="58"/>
    </row>
    <row r="16" spans="1:4" ht="12.75" customHeight="1">
      <c r="A16" s="11">
        <v>1</v>
      </c>
      <c r="B16" s="34" t="s">
        <v>5</v>
      </c>
      <c r="C16" s="57">
        <v>6.5</v>
      </c>
      <c r="D16" s="58"/>
    </row>
    <row r="17" spans="1:4" ht="12.75" customHeight="1">
      <c r="A17" s="11">
        <v>1</v>
      </c>
      <c r="B17" s="34" t="s">
        <v>53</v>
      </c>
      <c r="C17" s="57">
        <v>6.5</v>
      </c>
      <c r="D17" s="58"/>
    </row>
    <row r="18" spans="1:4" ht="12.75" customHeight="1">
      <c r="A18" s="11">
        <v>1</v>
      </c>
      <c r="B18" s="34" t="s">
        <v>6</v>
      </c>
      <c r="C18" s="61">
        <v>6.5</v>
      </c>
      <c r="D18" s="58"/>
    </row>
    <row r="19" spans="1:4" ht="12.75" customHeight="1">
      <c r="A19" s="11">
        <v>2</v>
      </c>
      <c r="B19" s="34" t="s">
        <v>7</v>
      </c>
      <c r="C19" s="61">
        <v>6.5</v>
      </c>
      <c r="D19" s="58"/>
    </row>
    <row r="20" spans="1:4" ht="12.75" customHeight="1">
      <c r="A20" s="11">
        <v>1</v>
      </c>
      <c r="B20" s="34" t="s">
        <v>8</v>
      </c>
      <c r="C20" s="61">
        <v>6</v>
      </c>
      <c r="D20" s="58"/>
    </row>
    <row r="21" spans="1:4" ht="12.75" customHeight="1">
      <c r="A21" s="11">
        <v>1</v>
      </c>
      <c r="B21" s="34" t="s">
        <v>9</v>
      </c>
      <c r="C21" s="61">
        <v>6</v>
      </c>
      <c r="D21" s="58"/>
    </row>
    <row r="22" spans="1:4" ht="25.5">
      <c r="A22" s="11">
        <v>8</v>
      </c>
      <c r="B22" s="34" t="s">
        <v>79</v>
      </c>
      <c r="C22" s="61">
        <v>6</v>
      </c>
      <c r="D22" s="58"/>
    </row>
    <row r="23" spans="1:4" ht="12.75" customHeight="1">
      <c r="A23" s="11">
        <v>1</v>
      </c>
      <c r="B23" s="34" t="s">
        <v>54</v>
      </c>
      <c r="C23" s="61">
        <v>6</v>
      </c>
      <c r="D23" s="58"/>
    </row>
    <row r="24" spans="1:4" ht="12.75" customHeight="1">
      <c r="A24" s="11">
        <v>1</v>
      </c>
      <c r="B24" s="34" t="s">
        <v>10</v>
      </c>
      <c r="C24" s="61">
        <v>3</v>
      </c>
      <c r="D24" s="58"/>
    </row>
    <row r="25" spans="1:4" ht="12.75" customHeight="1">
      <c r="A25" s="11">
        <v>1</v>
      </c>
      <c r="B25" s="34" t="s">
        <v>11</v>
      </c>
      <c r="C25" s="61">
        <v>6</v>
      </c>
      <c r="D25" s="58"/>
    </row>
    <row r="26" spans="1:4" ht="12.75" customHeight="1">
      <c r="A26" s="11">
        <v>1</v>
      </c>
      <c r="B26" s="34" t="s">
        <v>12</v>
      </c>
      <c r="C26" s="61">
        <v>6</v>
      </c>
      <c r="D26" s="58"/>
    </row>
    <row r="27" spans="1:4" ht="12.75">
      <c r="A27" s="11">
        <v>1</v>
      </c>
      <c r="B27" s="34" t="s">
        <v>13</v>
      </c>
      <c r="C27" s="61">
        <v>6</v>
      </c>
      <c r="D27" s="58"/>
    </row>
    <row r="28" spans="1:4" ht="12.75">
      <c r="A28" s="11">
        <v>1</v>
      </c>
      <c r="B28" s="34" t="s">
        <v>78</v>
      </c>
      <c r="C28" s="61">
        <v>3</v>
      </c>
      <c r="D28" s="58"/>
    </row>
    <row r="29" spans="1:4" ht="12.75">
      <c r="A29" s="11">
        <v>1</v>
      </c>
      <c r="B29" s="34" t="s">
        <v>71</v>
      </c>
      <c r="C29" s="61">
        <v>6</v>
      </c>
      <c r="D29" s="58"/>
    </row>
    <row r="30" spans="1:4" ht="12.75" customHeight="1">
      <c r="A30" s="11">
        <v>4</v>
      </c>
      <c r="B30" s="34" t="s">
        <v>14</v>
      </c>
      <c r="C30" s="61">
        <v>6</v>
      </c>
      <c r="D30" s="58"/>
    </row>
    <row r="31" spans="1:4" ht="12.75" customHeight="1">
      <c r="A31" s="11">
        <v>3</v>
      </c>
      <c r="B31" s="34" t="s">
        <v>15</v>
      </c>
      <c r="C31" s="61">
        <v>6</v>
      </c>
      <c r="D31" s="58"/>
    </row>
    <row r="32" spans="1:4" ht="12.75" customHeight="1">
      <c r="A32" s="11">
        <v>1</v>
      </c>
      <c r="B32" s="34" t="s">
        <v>69</v>
      </c>
      <c r="C32" s="61">
        <v>6</v>
      </c>
      <c r="D32" s="58"/>
    </row>
    <row r="33" spans="1:4" ht="12.75" customHeight="1">
      <c r="A33" s="11">
        <v>1</v>
      </c>
      <c r="B33" s="34" t="s">
        <v>16</v>
      </c>
      <c r="C33" s="61">
        <v>6</v>
      </c>
      <c r="D33" s="58"/>
    </row>
    <row r="34" spans="1:4" ht="12.75" customHeight="1">
      <c r="A34" s="11">
        <v>1</v>
      </c>
      <c r="B34" s="34" t="s">
        <v>17</v>
      </c>
      <c r="C34" s="61">
        <v>6</v>
      </c>
      <c r="D34" s="58"/>
    </row>
    <row r="35" spans="1:4" ht="12.75" customHeight="1">
      <c r="A35" s="11">
        <v>2</v>
      </c>
      <c r="B35" s="34" t="s">
        <v>72</v>
      </c>
      <c r="C35" s="61">
        <v>6</v>
      </c>
      <c r="D35" s="58"/>
    </row>
    <row r="36" spans="1:4" ht="12.75" customHeight="1">
      <c r="A36" s="11">
        <v>4</v>
      </c>
      <c r="B36" s="34" t="s">
        <v>74</v>
      </c>
      <c r="C36" s="61">
        <v>6</v>
      </c>
      <c r="D36" s="58"/>
    </row>
    <row r="37" spans="1:4" ht="12.75">
      <c r="A37" s="11">
        <v>2</v>
      </c>
      <c r="B37" s="34" t="s">
        <v>73</v>
      </c>
      <c r="C37" s="61">
        <v>6</v>
      </c>
      <c r="D37" s="58"/>
    </row>
    <row r="38" spans="1:4" ht="12.75" customHeight="1">
      <c r="A38" s="11">
        <v>1</v>
      </c>
      <c r="B38" s="34" t="s">
        <v>18</v>
      </c>
      <c r="C38" s="61">
        <v>6</v>
      </c>
      <c r="D38" s="58"/>
    </row>
    <row r="39" spans="1:4" ht="12.75" customHeight="1">
      <c r="A39" s="11">
        <v>2</v>
      </c>
      <c r="B39" s="34" t="s">
        <v>19</v>
      </c>
      <c r="C39" s="61">
        <v>6</v>
      </c>
      <c r="D39" s="58"/>
    </row>
    <row r="40" spans="1:4" ht="12.75" customHeight="1">
      <c r="A40" s="11">
        <v>4</v>
      </c>
      <c r="B40" s="34" t="s">
        <v>20</v>
      </c>
      <c r="C40" s="61">
        <v>6</v>
      </c>
      <c r="D40" s="58"/>
    </row>
    <row r="41" spans="1:4" ht="12.75" customHeight="1">
      <c r="A41" s="11">
        <v>8</v>
      </c>
      <c r="B41" s="34" t="s">
        <v>21</v>
      </c>
      <c r="C41" s="57">
        <v>6</v>
      </c>
      <c r="D41" s="58"/>
    </row>
    <row r="42" spans="1:4" ht="12.75" customHeight="1">
      <c r="A42" s="11">
        <v>2</v>
      </c>
      <c r="B42" s="34" t="s">
        <v>22</v>
      </c>
      <c r="C42" s="57">
        <v>6</v>
      </c>
      <c r="D42" s="58"/>
    </row>
    <row r="43" spans="1:4" ht="12.75" customHeight="1">
      <c r="A43" s="11">
        <v>8</v>
      </c>
      <c r="B43" s="34" t="s">
        <v>23</v>
      </c>
      <c r="C43" s="57">
        <v>6</v>
      </c>
      <c r="D43" s="58"/>
    </row>
    <row r="44" spans="1:4" ht="12.75" customHeight="1">
      <c r="A44" s="12">
        <v>1</v>
      </c>
      <c r="B44" s="34" t="s">
        <v>70</v>
      </c>
      <c r="C44" s="57">
        <v>6</v>
      </c>
      <c r="D44" s="58"/>
    </row>
    <row r="45" spans="1:4" ht="12.75" customHeight="1">
      <c r="A45" s="11">
        <v>2</v>
      </c>
      <c r="B45" s="34" t="s">
        <v>24</v>
      </c>
      <c r="C45" s="57">
        <v>6</v>
      </c>
      <c r="D45" s="58"/>
    </row>
    <row r="46" spans="1:11" ht="12.75">
      <c r="A46" s="11">
        <v>1</v>
      </c>
      <c r="B46" s="34" t="s">
        <v>25</v>
      </c>
      <c r="C46" s="57">
        <v>6</v>
      </c>
      <c r="D46" s="58"/>
      <c r="K46" s="2" t="s">
        <v>55</v>
      </c>
    </row>
    <row r="47" spans="1:4" ht="12.75" customHeight="1">
      <c r="A47" s="11">
        <v>1</v>
      </c>
      <c r="B47" s="34" t="s">
        <v>26</v>
      </c>
      <c r="C47" s="57">
        <v>6</v>
      </c>
      <c r="D47" s="58"/>
    </row>
    <row r="48" spans="1:4" ht="12.75" customHeight="1">
      <c r="A48" s="11">
        <v>1</v>
      </c>
      <c r="B48" s="34" t="s">
        <v>27</v>
      </c>
      <c r="C48" s="57">
        <v>6</v>
      </c>
      <c r="D48" s="58"/>
    </row>
    <row r="49" spans="1:4" ht="12.75">
      <c r="A49" s="11">
        <v>1</v>
      </c>
      <c r="B49" s="34" t="s">
        <v>28</v>
      </c>
      <c r="C49" s="57">
        <v>6</v>
      </c>
      <c r="D49" s="58"/>
    </row>
    <row r="50" spans="1:4" ht="12.75">
      <c r="A50" s="11">
        <v>1</v>
      </c>
      <c r="B50" s="34" t="s">
        <v>29</v>
      </c>
      <c r="C50" s="57">
        <v>6</v>
      </c>
      <c r="D50" s="58"/>
    </row>
    <row r="51" spans="1:4" ht="12.75">
      <c r="A51" s="11">
        <v>1</v>
      </c>
      <c r="B51" s="34" t="s">
        <v>56</v>
      </c>
      <c r="C51" s="57">
        <v>6</v>
      </c>
      <c r="D51" s="58"/>
    </row>
    <row r="52" spans="1:4" ht="12.75">
      <c r="A52" s="11">
        <v>1</v>
      </c>
      <c r="B52" s="34" t="s">
        <v>57</v>
      </c>
      <c r="C52" s="57">
        <v>6</v>
      </c>
      <c r="D52" s="58"/>
    </row>
    <row r="53" spans="1:4" ht="15.75" customHeight="1">
      <c r="A53" s="43">
        <v>1</v>
      </c>
      <c r="B53" s="44" t="s">
        <v>75</v>
      </c>
      <c r="C53" s="57">
        <v>6</v>
      </c>
      <c r="D53" s="58"/>
    </row>
    <row r="54" spans="1:4" ht="40.5" customHeight="1" thickBot="1">
      <c r="A54" s="13">
        <f>SUM(A14:A53)</f>
        <v>78</v>
      </c>
      <c r="B54" s="27" t="s">
        <v>30</v>
      </c>
      <c r="C54" s="59">
        <v>1259562000</v>
      </c>
      <c r="D54" s="60"/>
    </row>
    <row r="55" spans="1:7" ht="17.25" customHeight="1">
      <c r="A55" s="4"/>
      <c r="B55" s="3"/>
      <c r="C55" s="14"/>
      <c r="D55" s="3"/>
      <c r="E55" s="76"/>
      <c r="F55" s="76"/>
      <c r="G55" s="76"/>
    </row>
    <row r="56" spans="1:7" ht="16.5" customHeight="1" thickBot="1">
      <c r="A56" s="4"/>
      <c r="B56" s="3"/>
      <c r="C56" s="14"/>
      <c r="D56" s="3"/>
      <c r="E56" s="14"/>
      <c r="F56" s="14"/>
      <c r="G56" s="14"/>
    </row>
    <row r="57" spans="1:5" ht="26.25" customHeight="1">
      <c r="A57" s="80" t="s">
        <v>31</v>
      </c>
      <c r="B57" s="81"/>
      <c r="C57" s="81"/>
      <c r="D57" s="82"/>
      <c r="E57" s="15"/>
    </row>
    <row r="58" spans="1:5" s="1" customFormat="1" ht="31.5" customHeight="1">
      <c r="A58" s="10"/>
      <c r="B58" s="7" t="s">
        <v>33</v>
      </c>
      <c r="C58" s="7" t="s">
        <v>2</v>
      </c>
      <c r="D58" s="17" t="s">
        <v>3</v>
      </c>
      <c r="E58" s="16"/>
    </row>
    <row r="59" spans="1:5" ht="30" customHeight="1">
      <c r="A59" s="11"/>
      <c r="B59" s="8" t="s">
        <v>34</v>
      </c>
      <c r="C59" s="9">
        <v>7</v>
      </c>
      <c r="D59" s="21" t="s">
        <v>91</v>
      </c>
      <c r="E59" s="15"/>
    </row>
    <row r="60" spans="1:17" ht="39.75" customHeight="1">
      <c r="A60" s="11"/>
      <c r="B60" s="8" t="s">
        <v>82</v>
      </c>
      <c r="C60" s="8" t="s">
        <v>85</v>
      </c>
      <c r="D60" s="21">
        <v>62800000</v>
      </c>
      <c r="E60" s="15"/>
      <c r="F60" s="33" t="s">
        <v>55</v>
      </c>
      <c r="G60" s="33" t="s">
        <v>55</v>
      </c>
      <c r="Q60" s="99"/>
    </row>
    <row r="61" spans="1:17" ht="32.25" customHeight="1" thickBot="1">
      <c r="A61" s="18"/>
      <c r="B61" s="95" t="s">
        <v>35</v>
      </c>
      <c r="C61" s="96"/>
      <c r="D61" s="40">
        <v>193700000</v>
      </c>
      <c r="E61" s="15"/>
      <c r="L61" s="2" t="s">
        <v>55</v>
      </c>
      <c r="Q61" s="99"/>
    </row>
    <row r="62" spans="1:17" ht="12.75">
      <c r="A62" s="4"/>
      <c r="B62" s="3"/>
      <c r="C62" s="100"/>
      <c r="D62" s="100"/>
      <c r="E62" s="100"/>
      <c r="F62" s="2"/>
      <c r="G62" s="2"/>
      <c r="Q62" s="99"/>
    </row>
    <row r="63" spans="1:18" ht="54" customHeight="1" thickBot="1">
      <c r="A63" s="4"/>
      <c r="B63" s="3"/>
      <c r="C63" s="20"/>
      <c r="D63" s="20"/>
      <c r="E63" s="20"/>
      <c r="F63" s="2"/>
      <c r="G63" s="2"/>
      <c r="H63" s="2"/>
      <c r="I63" s="2"/>
      <c r="P63" s="94"/>
      <c r="Q63" s="94"/>
      <c r="R63" s="94"/>
    </row>
    <row r="64" spans="1:17" ht="40.5" customHeight="1">
      <c r="A64" s="80" t="s">
        <v>36</v>
      </c>
      <c r="B64" s="81"/>
      <c r="C64" s="81"/>
      <c r="D64" s="82"/>
      <c r="E64" s="15"/>
      <c r="Q64" s="94"/>
    </row>
    <row r="65" spans="1:17" s="1" customFormat="1" ht="24.75" customHeight="1">
      <c r="A65" s="10"/>
      <c r="B65" s="7" t="s">
        <v>33</v>
      </c>
      <c r="C65" s="85"/>
      <c r="D65" s="86"/>
      <c r="Q65" s="94"/>
    </row>
    <row r="66" spans="1:17" s="52" customFormat="1" ht="18.75" customHeight="1">
      <c r="A66" s="51"/>
      <c r="B66" s="34" t="s">
        <v>76</v>
      </c>
      <c r="C66" s="87"/>
      <c r="D66" s="88"/>
      <c r="Q66" s="94"/>
    </row>
    <row r="67" spans="1:4" s="52" customFormat="1" ht="21.75" customHeight="1">
      <c r="A67" s="51"/>
      <c r="B67" s="34" t="s">
        <v>77</v>
      </c>
      <c r="C67" s="87"/>
      <c r="D67" s="88"/>
    </row>
    <row r="68" spans="1:4" ht="19.5" customHeight="1">
      <c r="A68" s="11"/>
      <c r="B68" s="8" t="s">
        <v>80</v>
      </c>
      <c r="C68" s="87"/>
      <c r="D68" s="88"/>
    </row>
    <row r="69" spans="1:4" ht="31.5" customHeight="1">
      <c r="A69" s="11"/>
      <c r="B69" s="8" t="s">
        <v>37</v>
      </c>
      <c r="C69" s="87"/>
      <c r="D69" s="88"/>
    </row>
    <row r="70" spans="1:4" ht="19.5" customHeight="1">
      <c r="A70" s="11"/>
      <c r="B70" s="8" t="s">
        <v>38</v>
      </c>
      <c r="C70" s="87"/>
      <c r="D70" s="88"/>
    </row>
    <row r="71" spans="1:4" ht="21" customHeight="1">
      <c r="A71" s="11"/>
      <c r="B71" s="8" t="s">
        <v>39</v>
      </c>
      <c r="C71" s="87"/>
      <c r="D71" s="88"/>
    </row>
    <row r="72" spans="1:4" ht="18" customHeight="1">
      <c r="A72" s="11"/>
      <c r="B72" s="8" t="s">
        <v>40</v>
      </c>
      <c r="C72" s="87"/>
      <c r="D72" s="88"/>
    </row>
    <row r="73" spans="1:4" ht="21" customHeight="1">
      <c r="A73" s="11"/>
      <c r="B73" s="8" t="s">
        <v>41</v>
      </c>
      <c r="C73" s="87"/>
      <c r="D73" s="88"/>
    </row>
    <row r="74" spans="1:4" ht="18.75" customHeight="1">
      <c r="A74" s="11"/>
      <c r="B74" s="8" t="s">
        <v>42</v>
      </c>
      <c r="C74" s="87"/>
      <c r="D74" s="88"/>
    </row>
    <row r="75" spans="1:4" ht="20.25" customHeight="1">
      <c r="A75" s="11"/>
      <c r="B75" s="8" t="s">
        <v>43</v>
      </c>
      <c r="C75" s="87"/>
      <c r="D75" s="88"/>
    </row>
    <row r="76" spans="1:4" ht="21" customHeight="1">
      <c r="A76" s="11"/>
      <c r="B76" s="8" t="s">
        <v>44</v>
      </c>
      <c r="C76" s="87"/>
      <c r="D76" s="88"/>
    </row>
    <row r="77" spans="1:4" s="52" customFormat="1" ht="31.5" customHeight="1">
      <c r="A77" s="51"/>
      <c r="B77" s="34" t="s">
        <v>58</v>
      </c>
      <c r="C77" s="87"/>
      <c r="D77" s="88"/>
    </row>
    <row r="78" spans="1:4" ht="21.75" customHeight="1">
      <c r="A78" s="11"/>
      <c r="B78" s="8" t="s">
        <v>45</v>
      </c>
      <c r="C78" s="89"/>
      <c r="D78" s="90"/>
    </row>
    <row r="79" spans="1:5" ht="34.5" customHeight="1" thickBot="1">
      <c r="A79" s="18"/>
      <c r="B79" s="95" t="s">
        <v>46</v>
      </c>
      <c r="C79" s="96"/>
      <c r="D79" s="40">
        <v>464223600</v>
      </c>
      <c r="E79" s="15"/>
    </row>
    <row r="80" spans="1:7" ht="18.75" customHeight="1" thickBot="1">
      <c r="A80" s="4"/>
      <c r="B80" s="3"/>
      <c r="C80" s="76"/>
      <c r="D80" s="76"/>
      <c r="E80" s="76"/>
      <c r="F80" s="3"/>
      <c r="G80" s="3"/>
    </row>
    <row r="81" spans="1:5" ht="36.75" customHeight="1">
      <c r="A81" s="77" t="s">
        <v>87</v>
      </c>
      <c r="B81" s="78"/>
      <c r="C81" s="78"/>
      <c r="D81" s="79"/>
      <c r="E81" s="15"/>
    </row>
    <row r="82" spans="1:9" ht="110.25" customHeight="1">
      <c r="A82" s="69" t="s">
        <v>94</v>
      </c>
      <c r="B82" s="70"/>
      <c r="C82" s="70"/>
      <c r="D82" s="71"/>
      <c r="H82" s="2"/>
      <c r="I82" s="2"/>
    </row>
    <row r="83" spans="1:4" s="1" customFormat="1" ht="24" customHeight="1">
      <c r="A83" s="10" t="s">
        <v>32</v>
      </c>
      <c r="B83" s="7" t="s">
        <v>33</v>
      </c>
      <c r="C83" s="7" t="s">
        <v>2</v>
      </c>
      <c r="D83" s="17" t="s">
        <v>3</v>
      </c>
    </row>
    <row r="84" spans="1:9" ht="42" customHeight="1">
      <c r="A84" s="11">
        <v>5</v>
      </c>
      <c r="B84" s="8" t="s">
        <v>89</v>
      </c>
      <c r="C84" s="9">
        <v>5</v>
      </c>
      <c r="D84" s="21">
        <v>105560000</v>
      </c>
      <c r="H84" s="28"/>
      <c r="I84" s="28"/>
    </row>
    <row r="85" spans="1:9" ht="48" customHeight="1">
      <c r="A85" s="11">
        <v>1</v>
      </c>
      <c r="B85" s="8" t="s">
        <v>66</v>
      </c>
      <c r="C85" s="9">
        <v>5</v>
      </c>
      <c r="D85" s="21">
        <v>20648000</v>
      </c>
      <c r="H85" s="28"/>
      <c r="I85" s="28"/>
    </row>
    <row r="86" spans="1:9" ht="24.75" customHeight="1">
      <c r="A86" s="11">
        <v>1</v>
      </c>
      <c r="B86" s="8" t="s">
        <v>67</v>
      </c>
      <c r="C86" s="9">
        <v>1</v>
      </c>
      <c r="D86" s="21">
        <v>1508000</v>
      </c>
      <c r="H86" s="28"/>
      <c r="I86" s="28"/>
    </row>
    <row r="87" spans="1:10" ht="21" customHeight="1">
      <c r="A87" s="11">
        <v>2</v>
      </c>
      <c r="B87" s="8" t="s">
        <v>68</v>
      </c>
      <c r="C87" s="9">
        <v>5</v>
      </c>
      <c r="D87" s="21">
        <v>3770000</v>
      </c>
      <c r="H87" s="28"/>
      <c r="J87" s="28"/>
    </row>
    <row r="88" spans="1:8" ht="34.5" customHeight="1">
      <c r="A88" s="11">
        <v>1</v>
      </c>
      <c r="B88" s="8" t="s">
        <v>59</v>
      </c>
      <c r="C88" s="9">
        <v>5</v>
      </c>
      <c r="D88" s="21">
        <v>643800</v>
      </c>
      <c r="H88" s="28"/>
    </row>
    <row r="89" spans="1:9" ht="19.5" customHeight="1">
      <c r="A89" s="11">
        <v>5</v>
      </c>
      <c r="B89" s="8" t="s">
        <v>47</v>
      </c>
      <c r="C89" s="9">
        <v>5</v>
      </c>
      <c r="D89" s="21">
        <v>36250000</v>
      </c>
      <c r="H89" s="28"/>
      <c r="I89" s="28"/>
    </row>
    <row r="90" spans="1:10" ht="75" customHeight="1">
      <c r="A90" s="11">
        <v>5</v>
      </c>
      <c r="B90" s="8" t="s">
        <v>81</v>
      </c>
      <c r="C90" s="9">
        <v>5</v>
      </c>
      <c r="D90" s="21">
        <v>510000000</v>
      </c>
      <c r="H90" s="28"/>
      <c r="I90" s="28"/>
      <c r="J90" s="28"/>
    </row>
    <row r="91" spans="1:8" ht="33" customHeight="1">
      <c r="A91" s="11">
        <v>1</v>
      </c>
      <c r="B91" s="8" t="s">
        <v>48</v>
      </c>
      <c r="C91" s="9" t="s">
        <v>93</v>
      </c>
      <c r="D91" s="21">
        <v>120000000</v>
      </c>
      <c r="F91" s="56"/>
      <c r="H91" s="28"/>
    </row>
    <row r="92" spans="1:8" ht="21.75" customHeight="1" thickBot="1">
      <c r="A92" s="18"/>
      <c r="B92" s="27" t="s">
        <v>49</v>
      </c>
      <c r="C92" s="19"/>
      <c r="D92" s="40">
        <v>798379800</v>
      </c>
      <c r="H92" s="28"/>
    </row>
    <row r="93" spans="1:4" s="22" customFormat="1" ht="26.25" customHeight="1" thickBot="1">
      <c r="A93" s="55" t="s">
        <v>50</v>
      </c>
      <c r="B93" s="54"/>
      <c r="C93" s="72"/>
      <c r="D93" s="25">
        <f>D92+D79+D61+C54</f>
        <v>2715865400</v>
      </c>
    </row>
    <row r="94" spans="1:4" s="26" customFormat="1" ht="264" customHeight="1" thickBot="1">
      <c r="A94" s="23"/>
      <c r="B94" s="23"/>
      <c r="C94" s="23"/>
      <c r="D94" s="24"/>
    </row>
    <row r="95" spans="2:4" s="35" customFormat="1" ht="37.5" customHeight="1">
      <c r="B95" s="73" t="s">
        <v>51</v>
      </c>
      <c r="C95" s="74"/>
      <c r="D95" s="75"/>
    </row>
    <row r="96" spans="2:6" s="35" customFormat="1" ht="33" customHeight="1">
      <c r="B96" s="63" t="s">
        <v>30</v>
      </c>
      <c r="C96" s="64"/>
      <c r="D96" s="36">
        <f>C54</f>
        <v>1259562000</v>
      </c>
      <c r="F96" s="41" t="s">
        <v>55</v>
      </c>
    </row>
    <row r="97" spans="2:6" s="35" customFormat="1" ht="27.75" customHeight="1">
      <c r="B97" s="63" t="s">
        <v>35</v>
      </c>
      <c r="C97" s="64"/>
      <c r="D97" s="36">
        <f>D61</f>
        <v>193700000</v>
      </c>
      <c r="F97" s="41"/>
    </row>
    <row r="98" spans="2:6" s="35" customFormat="1" ht="42.75" customHeight="1">
      <c r="B98" s="63" t="s">
        <v>46</v>
      </c>
      <c r="C98" s="64"/>
      <c r="D98" s="36">
        <f>D79</f>
        <v>464223600</v>
      </c>
      <c r="F98" s="41"/>
    </row>
    <row r="99" spans="2:6" s="35" customFormat="1" ht="33" customHeight="1">
      <c r="B99" s="63" t="s">
        <v>49</v>
      </c>
      <c r="C99" s="64"/>
      <c r="D99" s="36">
        <f>D92</f>
        <v>798379800</v>
      </c>
      <c r="F99" s="41"/>
    </row>
    <row r="100" spans="2:6" s="37" customFormat="1" ht="43.5" customHeight="1">
      <c r="B100" s="65" t="s">
        <v>52</v>
      </c>
      <c r="C100" s="66"/>
      <c r="D100" s="38">
        <f>SUM(D96:D99)</f>
        <v>2715865400</v>
      </c>
      <c r="F100" s="42"/>
    </row>
    <row r="101" spans="2:11" s="35" customFormat="1" ht="60" customHeight="1">
      <c r="B101" s="63" t="s">
        <v>95</v>
      </c>
      <c r="C101" s="64"/>
      <c r="D101" s="36">
        <v>25000000</v>
      </c>
      <c r="F101" s="41"/>
      <c r="J101" s="83"/>
      <c r="K101" s="84"/>
    </row>
    <row r="102" spans="2:6" s="35" customFormat="1" ht="120.75" customHeight="1">
      <c r="B102" s="63" t="s">
        <v>92</v>
      </c>
      <c r="C102" s="64"/>
      <c r="D102" s="36">
        <f>(D96+D97+D98)*0.12</f>
        <v>230098272</v>
      </c>
      <c r="F102" s="41"/>
    </row>
    <row r="103" spans="2:6" s="37" customFormat="1" ht="23.25" customHeight="1" thickBot="1">
      <c r="B103" s="67" t="s">
        <v>88</v>
      </c>
      <c r="C103" s="68"/>
      <c r="D103" s="50">
        <f>D100+D101+D102</f>
        <v>2970963672</v>
      </c>
      <c r="F103" s="42"/>
    </row>
    <row r="104" spans="1:5" s="32" customFormat="1" ht="20.25">
      <c r="A104" s="39"/>
      <c r="B104" s="39"/>
      <c r="C104" s="62"/>
      <c r="D104" s="62"/>
      <c r="E104" s="62"/>
    </row>
  </sheetData>
  <sheetProtection/>
  <mergeCells count="77">
    <mergeCell ref="P63:R63"/>
    <mergeCell ref="A1:D1"/>
    <mergeCell ref="B2:C2"/>
    <mergeCell ref="B3:C3"/>
    <mergeCell ref="B4:C4"/>
    <mergeCell ref="B5:C5"/>
    <mergeCell ref="B6:C6"/>
    <mergeCell ref="B7:C7"/>
    <mergeCell ref="A10:G10"/>
    <mergeCell ref="A11:D11"/>
    <mergeCell ref="Q64:Q66"/>
    <mergeCell ref="B79:C79"/>
    <mergeCell ref="C13:D13"/>
    <mergeCell ref="C14:D14"/>
    <mergeCell ref="C15:D15"/>
    <mergeCell ref="C16:D16"/>
    <mergeCell ref="C17:D17"/>
    <mergeCell ref="C18:D18"/>
    <mergeCell ref="A57:D57"/>
    <mergeCell ref="Q60:Q62"/>
    <mergeCell ref="A64:D64"/>
    <mergeCell ref="J101:K101"/>
    <mergeCell ref="C65:D78"/>
    <mergeCell ref="A12:D12"/>
    <mergeCell ref="E55:G55"/>
    <mergeCell ref="B61:C61"/>
    <mergeCell ref="C62:E62"/>
    <mergeCell ref="B97:C97"/>
    <mergeCell ref="B98:C98"/>
    <mergeCell ref="C80:E80"/>
    <mergeCell ref="A81:D81"/>
    <mergeCell ref="A82:D82"/>
    <mergeCell ref="A93:C93"/>
    <mergeCell ref="B95:D95"/>
    <mergeCell ref="B96:C96"/>
    <mergeCell ref="C104:E104"/>
    <mergeCell ref="B99:C99"/>
    <mergeCell ref="B100:C100"/>
    <mergeCell ref="B101:C101"/>
    <mergeCell ref="B102:C102"/>
    <mergeCell ref="B103:C103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</mergeCells>
  <printOptions/>
  <pageMargins left="0.5511811023622047" right="0.7480314960629921" top="0.6692913385826772" bottom="0.984251968503937" header="0" footer="0"/>
  <pageSetup horizontalDpi="300" verticalDpi="3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64">
      <selection activeCell="A76" sqref="A1:IV16384"/>
    </sheetView>
  </sheetViews>
  <sheetFormatPr defaultColWidth="11.421875" defaultRowHeight="12.75"/>
  <cols>
    <col min="1" max="2" width="11.421875" style="5" customWidth="1"/>
    <col min="3" max="3" width="11.421875" style="6" customWidth="1"/>
    <col min="4" max="16384" width="11.421875" style="5" customWidth="1"/>
  </cols>
  <sheetData/>
  <sheetProtection/>
  <printOptions/>
  <pageMargins left="0.7" right="0.75" top="0.65" bottom="1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:E2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4:F17"/>
  <sheetViews>
    <sheetView zoomScalePageLayoutView="0" workbookViewId="0" topLeftCell="A4">
      <selection activeCell="A13" sqref="A13:F32"/>
    </sheetView>
  </sheetViews>
  <sheetFormatPr defaultColWidth="11.421875" defaultRowHeight="12.75"/>
  <cols>
    <col min="6" max="6" width="14.28125" style="30" bestFit="1" customWidth="1"/>
  </cols>
  <sheetData>
    <row r="14" ht="12.75">
      <c r="B14" s="29"/>
    </row>
    <row r="15" ht="12.75">
      <c r="B15" s="29"/>
    </row>
    <row r="16" ht="12.75">
      <c r="B16" s="29"/>
    </row>
    <row r="17" ht="12.75">
      <c r="F17" s="31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ssantisteban</cp:lastModifiedBy>
  <cp:lastPrinted>2007-04-18T20:33:21Z</cp:lastPrinted>
  <dcterms:created xsi:type="dcterms:W3CDTF">2007-04-14T16:12:53Z</dcterms:created>
  <dcterms:modified xsi:type="dcterms:W3CDTF">2007-04-18T23:22:26Z</dcterms:modified>
  <cp:category/>
  <cp:version/>
  <cp:contentType/>
  <cp:contentStatus/>
</cp:coreProperties>
</file>