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activeTab="0"/>
  </bookViews>
  <sheets>
    <sheet name="EFIN" sheetId="1" r:id="rId1"/>
    <sheet name="ECON (2)" sheetId="2" r:id="rId2"/>
  </sheets>
  <definedNames>
    <definedName name="_xlnm.Print_Area" localSheetId="1">'ECON (2)'!$B$3:$E$14</definedName>
    <definedName name="_xlnm.Print_Area" localSheetId="0">'EFIN'!$B$3:$I$22</definedName>
  </definedNames>
  <calcPr fullCalcOnLoad="1"/>
</workbook>
</file>

<file path=xl/sharedStrings.xml><?xml version="1.0" encoding="utf-8"?>
<sst xmlns="http://schemas.openxmlformats.org/spreadsheetml/2006/main" count="82" uniqueCount="36">
  <si>
    <t>EVALUACIÓN FINANCIERA</t>
  </si>
  <si>
    <t>DOCUMENTOS FINANCIEROS</t>
  </si>
  <si>
    <t>CALIFICACIÓN</t>
  </si>
  <si>
    <t>INDICE DE LIQUIDEZ</t>
  </si>
  <si>
    <t>IL= Activo corriente / Pasivo corriente</t>
  </si>
  <si>
    <t>EVALUACIÓN ECONOMICA</t>
  </si>
  <si>
    <t>EMPRESA</t>
  </si>
  <si>
    <t>PUNTAJE</t>
  </si>
  <si>
    <t>VALOR</t>
  </si>
  <si>
    <t>PATRIMONIO MINIMO</t>
  </si>
  <si>
    <t>II. Certificación de los Estados Financieros según Artículo 37 Ley 222/95.</t>
  </si>
  <si>
    <t>III. Notas a los Estados Financieros según Artículo 36 Ley 222/95.</t>
  </si>
  <si>
    <t>IV. Copia de la tarjeta profesional, Certificados de vigencia y Antecedentes Disciplinarios del contador y/o del revisor fiscal, expedidos por la Junta Central de Contadores, con fecha no mayor a noventa (90) días calendario, anteriores a la fecha del presente proceso de contratación.</t>
  </si>
  <si>
    <t>VI. Dictamen del revisor fiscal, o a falta de éste, de un Contador Público independiente según Artículo 38 Ley 222/95.</t>
  </si>
  <si>
    <t>X</t>
  </si>
  <si>
    <t>CUMPLE</t>
  </si>
  <si>
    <t>PRESUPUESTO OFICIAL</t>
  </si>
  <si>
    <t>PROMEDIO</t>
  </si>
  <si>
    <t>INVITACION DIRECTA No.016 DE 2007</t>
  </si>
  <si>
    <t>NESTOR OLIVEROS MACHADO</t>
  </si>
  <si>
    <t>ON LINE PRODUCCIONES T.V</t>
  </si>
  <si>
    <t>YUMA VIDEO CINE EU.</t>
  </si>
  <si>
    <t>VIRTUAL TELEVISIÓN.</t>
  </si>
  <si>
    <t>SEÑAL CREATIVA</t>
  </si>
  <si>
    <t>CONTRATAR UNA PRODUCTORA DE TELEVISIÓN QUE SUMINISTRE LOS EQUIPOS TÉCNICOS Y EL PERSONAL NECESARIO PARA LA PRODUCCIÓN DE 4 PROGRAMAS DE TELEVISIÓN, RELACIONADOS CON LA GESTIÓN DE LA CONTRALORÍA GENERAL DE LA REPÚBLICA.</t>
  </si>
  <si>
    <t>WYF TELEVISIÓN LTDA.</t>
  </si>
  <si>
    <t>I. Copia de los estados financieros legibles con fecha 31 de diciembre de 2006, especificando el activo corriente, activo fijo, pasivo corriente y pasivo a largo plazo(Balance General y Estado de Pérdidas y Ganancias) firmados por el Representante Legal y el contador o Revisor Fiscal de la empresa.</t>
  </si>
  <si>
    <t>V. Declaración de Renta correspondiente al año 2006</t>
  </si>
  <si>
    <t>falta</t>
  </si>
  <si>
    <t>FORMATO No. 8</t>
  </si>
  <si>
    <t>contador público independiente</t>
  </si>
  <si>
    <t>falta del independiente</t>
  </si>
  <si>
    <t xml:space="preserve">  </t>
  </si>
  <si>
    <t xml:space="preserve"> </t>
  </si>
  <si>
    <t>debe ser dictámen</t>
  </si>
  <si>
    <t>debe mencionar la ley y venir firmada por representante legal y contador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</si>
</sst>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_ ;\-#,##0\ "/>
    <numFmt numFmtId="179" formatCode="#,##0.00_ ;\-#,##0.00\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_ * #,##0.0_ ;_ * \-#,##0.0_ ;_ * &quot;-&quot;??_ ;_ @_ "/>
    <numFmt numFmtId="184" formatCode="_ * #,##0_ ;_ * \-#,##0_ ;_ * &quot;-&quot;??_ ;_ @_ "/>
    <numFmt numFmtId="185" formatCode="_ &quot;$&quot;\ * #,##0.0_ ;_ &quot;$&quot;\ * \-#,##0.0_ ;_ &quot;$&quot;\ * &quot;-&quot;??_ ;_ @_ "/>
    <numFmt numFmtId="186" formatCode="_ &quot;$&quot;\ * #,##0_ ;_ &quot;$&quot;\ * \-#,##0_ ;_ &quot;$&quot;\ * &quot;-&quot;??_ ;_ @_ "/>
    <numFmt numFmtId="187" formatCode="_ * #,##0.000_ ;_ * \-#,##0.000_ ;_ * &quot;-&quot;??_ ;_ @_ "/>
    <numFmt numFmtId="188" formatCode="_ * #,##0.0000_ ;_ * \-#,##0.0000_ ;_ * &quot;-&quot;??_ ;_ @_ "/>
    <numFmt numFmtId="189" formatCode="0.00000000"/>
    <numFmt numFmtId="190" formatCode="0.0000000000"/>
    <numFmt numFmtId="191" formatCode="0.00000000000"/>
    <numFmt numFmtId="192" formatCode="0.000000000"/>
    <numFmt numFmtId="193" formatCode="0.0%"/>
    <numFmt numFmtId="194" formatCode="0.000%"/>
    <numFmt numFmtId="195" formatCode="_ * #,##0.00000_ ;_ * \-#,##0.00000_ ;_ * &quot;-&quot;??_ ;_ @_ "/>
    <numFmt numFmtId="196" formatCode="#,##0.0"/>
  </numFmts>
  <fonts count="6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43" fontId="1" fillId="0" borderId="0" xfId="15" applyFont="1" applyAlignment="1">
      <alignment/>
    </xf>
    <xf numFmtId="43" fontId="1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184" fontId="1" fillId="0" borderId="0" xfId="0" applyNumberFormat="1" applyFont="1" applyAlignment="1">
      <alignment/>
    </xf>
    <xf numFmtId="184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43" fontId="1" fillId="0" borderId="0" xfId="15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/>
    </xf>
    <xf numFmtId="43" fontId="1" fillId="0" borderId="8" xfId="15" applyFont="1" applyBorder="1" applyAlignment="1">
      <alignment/>
    </xf>
    <xf numFmtId="43" fontId="1" fillId="0" borderId="9" xfId="15" applyFont="1" applyBorder="1" applyAlignment="1">
      <alignment/>
    </xf>
    <xf numFmtId="0" fontId="1" fillId="0" borderId="10" xfId="0" applyFont="1" applyBorder="1" applyAlignment="1">
      <alignment/>
    </xf>
    <xf numFmtId="43" fontId="1" fillId="0" borderId="11" xfId="15" applyFont="1" applyBorder="1" applyAlignment="1">
      <alignment/>
    </xf>
    <xf numFmtId="43" fontId="1" fillId="0" borderId="12" xfId="15" applyFont="1" applyBorder="1" applyAlignment="1">
      <alignment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184" fontId="1" fillId="0" borderId="13" xfId="0" applyNumberFormat="1" applyFont="1" applyBorder="1" applyAlignment="1">
      <alignment horizontal="center"/>
    </xf>
    <xf numFmtId="184" fontId="1" fillId="0" borderId="14" xfId="0" applyNumberFormat="1" applyFont="1" applyBorder="1" applyAlignment="1">
      <alignment horizontal="center"/>
    </xf>
    <xf numFmtId="184" fontId="2" fillId="2" borderId="15" xfId="0" applyNumberFormat="1" applyFont="1" applyFill="1" applyBorder="1" applyAlignment="1">
      <alignment/>
    </xf>
    <xf numFmtId="184" fontId="2" fillId="0" borderId="7" xfId="15" applyNumberFormat="1" applyFont="1" applyFill="1" applyBorder="1" applyAlignment="1">
      <alignment horizontal="center" vertical="center" wrapText="1"/>
    </xf>
    <xf numFmtId="184" fontId="2" fillId="0" borderId="8" xfId="15" applyNumberFormat="1" applyFont="1" applyFill="1" applyBorder="1" applyAlignment="1">
      <alignment horizontal="center"/>
    </xf>
    <xf numFmtId="184" fontId="2" fillId="0" borderId="8" xfId="15" applyNumberFormat="1" applyFont="1" applyBorder="1" applyAlignment="1">
      <alignment horizontal="center"/>
    </xf>
    <xf numFmtId="184" fontId="2" fillId="2" borderId="3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184" fontId="2" fillId="3" borderId="14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" borderId="23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2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43" fontId="1" fillId="0" borderId="8" xfId="15" applyFont="1" applyFill="1" applyBorder="1" applyAlignment="1">
      <alignment/>
    </xf>
    <xf numFmtId="43" fontId="1" fillId="0" borderId="9" xfId="15" applyFont="1" applyFill="1" applyBorder="1" applyAlignment="1">
      <alignment/>
    </xf>
    <xf numFmtId="0" fontId="5" fillId="3" borderId="11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3" fillId="0" borderId="32" xfId="0" applyFont="1" applyBorder="1" applyAlignment="1">
      <alignment horizontal="left" vertical="justify" wrapText="1"/>
    </xf>
    <xf numFmtId="0" fontId="3" fillId="0" borderId="33" xfId="0" applyFont="1" applyBorder="1" applyAlignment="1">
      <alignment horizontal="left" vertical="justify" wrapText="1"/>
    </xf>
    <xf numFmtId="0" fontId="3" fillId="0" borderId="1" xfId="0" applyFont="1" applyBorder="1" applyAlignment="1">
      <alignment horizontal="left" vertical="justify" wrapText="1"/>
    </xf>
    <xf numFmtId="0" fontId="3" fillId="0" borderId="5" xfId="0" applyFont="1" applyBorder="1" applyAlignment="1">
      <alignment horizontal="left" vertical="justify" wrapText="1"/>
    </xf>
    <xf numFmtId="0" fontId="3" fillId="0" borderId="25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4" fillId="2" borderId="3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justify" wrapText="1"/>
    </xf>
    <xf numFmtId="0" fontId="3" fillId="0" borderId="5" xfId="0" applyFont="1" applyBorder="1" applyAlignment="1">
      <alignment horizontal="center" vertical="justify" wrapText="1"/>
    </xf>
    <xf numFmtId="0" fontId="3" fillId="0" borderId="23" xfId="0" applyFont="1" applyBorder="1" applyAlignment="1">
      <alignment horizontal="center" vertical="justify" wrapText="1"/>
    </xf>
    <xf numFmtId="0" fontId="3" fillId="0" borderId="11" xfId="0" applyFont="1" applyBorder="1" applyAlignment="1">
      <alignment horizontal="center" vertical="justify" wrapText="1"/>
    </xf>
    <xf numFmtId="0" fontId="3" fillId="0" borderId="36" xfId="0" applyFont="1" applyBorder="1" applyAlignment="1">
      <alignment horizontal="center" vertical="justify" wrapText="1"/>
    </xf>
    <xf numFmtId="0" fontId="3" fillId="0" borderId="37" xfId="0" applyFont="1" applyBorder="1" applyAlignment="1">
      <alignment horizontal="center" vertical="justify" wrapText="1"/>
    </xf>
    <xf numFmtId="43" fontId="2" fillId="2" borderId="18" xfId="15" applyFont="1" applyFill="1" applyBorder="1" applyAlignment="1">
      <alignment horizontal="center" vertical="center" wrapText="1"/>
    </xf>
    <xf numFmtId="43" fontId="2" fillId="2" borderId="20" xfId="15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6"/>
  <sheetViews>
    <sheetView tabSelected="1" workbookViewId="0" topLeftCell="A1">
      <selection activeCell="J10" sqref="J10"/>
    </sheetView>
  </sheetViews>
  <sheetFormatPr defaultColWidth="11.421875" defaultRowHeight="12.75"/>
  <cols>
    <col min="1" max="1" width="3.57421875" style="1" customWidth="1"/>
    <col min="2" max="2" width="15.28125" style="1" customWidth="1"/>
    <col min="3" max="3" width="39.28125" style="1" customWidth="1"/>
    <col min="4" max="5" width="18.00390625" style="1" customWidth="1"/>
    <col min="6" max="6" width="16.57421875" style="1" customWidth="1"/>
    <col min="7" max="7" width="15.7109375" style="1" customWidth="1"/>
    <col min="8" max="8" width="16.28125" style="1" customWidth="1"/>
    <col min="9" max="9" width="15.00390625" style="1" customWidth="1"/>
    <col min="10" max="16384" width="11.421875" style="1" customWidth="1"/>
  </cols>
  <sheetData>
    <row r="2" ht="12.75" customHeight="1"/>
    <row r="3" spans="2:9" ht="16.5" customHeight="1">
      <c r="B3" s="67" t="s">
        <v>0</v>
      </c>
      <c r="C3" s="67"/>
      <c r="D3" s="67"/>
      <c r="E3" s="67"/>
      <c r="F3" s="67"/>
      <c r="G3" s="67"/>
      <c r="H3" s="67"/>
      <c r="I3" s="67"/>
    </row>
    <row r="4" spans="2:9" ht="18" customHeight="1">
      <c r="B4" s="77" t="s">
        <v>18</v>
      </c>
      <c r="C4" s="77"/>
      <c r="D4" s="77"/>
      <c r="E4" s="77"/>
      <c r="F4" s="77"/>
      <c r="G4" s="77"/>
      <c r="H4" s="77"/>
      <c r="I4" s="77"/>
    </row>
    <row r="5" spans="2:11" ht="36.75" customHeight="1" thickBot="1">
      <c r="B5" s="76" t="s">
        <v>24</v>
      </c>
      <c r="C5" s="76"/>
      <c r="D5" s="76"/>
      <c r="E5" s="76"/>
      <c r="F5" s="76"/>
      <c r="G5" s="76"/>
      <c r="H5" s="76"/>
      <c r="I5" s="76"/>
      <c r="K5" s="1" t="s">
        <v>33</v>
      </c>
    </row>
    <row r="6" spans="1:9" ht="44.25" customHeight="1" thickBot="1">
      <c r="A6" s="2"/>
      <c r="B6" s="72" t="s">
        <v>1</v>
      </c>
      <c r="C6" s="73"/>
      <c r="D6" s="30" t="s">
        <v>19</v>
      </c>
      <c r="E6" s="57" t="s">
        <v>20</v>
      </c>
      <c r="F6" s="30" t="s">
        <v>21</v>
      </c>
      <c r="G6" s="57" t="s">
        <v>25</v>
      </c>
      <c r="H6" s="30" t="s">
        <v>22</v>
      </c>
      <c r="I6" s="30" t="s">
        <v>23</v>
      </c>
    </row>
    <row r="7" spans="2:9" ht="67.5" customHeight="1">
      <c r="B7" s="78" t="s">
        <v>26</v>
      </c>
      <c r="C7" s="79"/>
      <c r="D7" s="49" t="s">
        <v>14</v>
      </c>
      <c r="E7" s="58" t="s">
        <v>14</v>
      </c>
      <c r="F7" s="44" t="s">
        <v>14</v>
      </c>
      <c r="G7" s="43" t="s">
        <v>14</v>
      </c>
      <c r="H7" s="55" t="s">
        <v>14</v>
      </c>
      <c r="I7" s="43" t="s">
        <v>14</v>
      </c>
    </row>
    <row r="8" spans="2:11" ht="43.5" customHeight="1">
      <c r="B8" s="80" t="s">
        <v>10</v>
      </c>
      <c r="C8" s="81"/>
      <c r="D8" s="50" t="s">
        <v>28</v>
      </c>
      <c r="E8" s="59" t="s">
        <v>32</v>
      </c>
      <c r="F8" s="65" t="s">
        <v>35</v>
      </c>
      <c r="G8" s="39" t="s">
        <v>14</v>
      </c>
      <c r="H8" s="56" t="s">
        <v>14</v>
      </c>
      <c r="I8" s="39" t="s">
        <v>14</v>
      </c>
      <c r="K8" s="1" t="s">
        <v>33</v>
      </c>
    </row>
    <row r="9" spans="2:9" ht="20.25" customHeight="1">
      <c r="B9" s="68" t="s">
        <v>11</v>
      </c>
      <c r="C9" s="69"/>
      <c r="D9" s="51" t="s">
        <v>14</v>
      </c>
      <c r="E9" s="39" t="s">
        <v>14</v>
      </c>
      <c r="F9" s="38" t="s">
        <v>14</v>
      </c>
      <c r="G9" s="39" t="s">
        <v>14</v>
      </c>
      <c r="H9" s="56" t="s">
        <v>14</v>
      </c>
      <c r="I9" s="39" t="s">
        <v>14</v>
      </c>
    </row>
    <row r="10" spans="2:9" ht="67.5" customHeight="1">
      <c r="B10" s="68" t="s">
        <v>12</v>
      </c>
      <c r="C10" s="69"/>
      <c r="D10" s="52" t="s">
        <v>31</v>
      </c>
      <c r="E10" s="39" t="s">
        <v>14</v>
      </c>
      <c r="F10" s="60" t="s">
        <v>14</v>
      </c>
      <c r="G10" s="39" t="s">
        <v>14</v>
      </c>
      <c r="H10" s="56" t="s">
        <v>14</v>
      </c>
      <c r="I10" s="39" t="s">
        <v>14</v>
      </c>
    </row>
    <row r="11" spans="2:9" ht="20.25" customHeight="1">
      <c r="B11" s="68" t="s">
        <v>27</v>
      </c>
      <c r="C11" s="69"/>
      <c r="D11" s="50" t="s">
        <v>28</v>
      </c>
      <c r="E11" s="39" t="s">
        <v>14</v>
      </c>
      <c r="F11" s="38" t="s">
        <v>14</v>
      </c>
      <c r="G11" s="39" t="s">
        <v>14</v>
      </c>
      <c r="H11" s="56" t="s">
        <v>14</v>
      </c>
      <c r="I11" s="39" t="s">
        <v>14</v>
      </c>
    </row>
    <row r="12" spans="2:9" ht="27.75" customHeight="1">
      <c r="B12" s="74" t="s">
        <v>13</v>
      </c>
      <c r="C12" s="75"/>
      <c r="D12" s="53" t="s">
        <v>30</v>
      </c>
      <c r="E12" s="39" t="s">
        <v>14</v>
      </c>
      <c r="F12" s="66" t="s">
        <v>34</v>
      </c>
      <c r="G12" s="39" t="s">
        <v>14</v>
      </c>
      <c r="H12" s="61" t="s">
        <v>14</v>
      </c>
      <c r="I12" s="40" t="s">
        <v>14</v>
      </c>
    </row>
    <row r="13" spans="2:9" ht="15.75" customHeight="1" thickBot="1">
      <c r="B13" s="82" t="s">
        <v>29</v>
      </c>
      <c r="C13" s="83"/>
      <c r="D13" s="54" t="s">
        <v>14</v>
      </c>
      <c r="E13" s="45" t="s">
        <v>14</v>
      </c>
      <c r="F13" s="46" t="s">
        <v>14</v>
      </c>
      <c r="G13" s="45" t="s">
        <v>14</v>
      </c>
      <c r="H13" s="62" t="s">
        <v>14</v>
      </c>
      <c r="I13" s="45" t="s">
        <v>14</v>
      </c>
    </row>
    <row r="14" spans="2:9" ht="13.5" thickBot="1">
      <c r="B14" s="86" t="s">
        <v>2</v>
      </c>
      <c r="C14" s="87"/>
      <c r="D14" s="41"/>
      <c r="E14" s="42" t="s">
        <v>15</v>
      </c>
      <c r="F14" s="41"/>
      <c r="G14" s="42" t="s">
        <v>15</v>
      </c>
      <c r="H14" s="41" t="s">
        <v>15</v>
      </c>
      <c r="I14" s="41" t="s">
        <v>15</v>
      </c>
    </row>
    <row r="15" spans="2:8" ht="12.75">
      <c r="B15" s="3"/>
      <c r="C15" s="3"/>
      <c r="D15" s="4"/>
      <c r="E15" s="4"/>
      <c r="F15" s="4"/>
      <c r="G15" s="4"/>
      <c r="H15" s="4"/>
    </row>
    <row r="16" spans="2:3" ht="12.75">
      <c r="B16" s="5"/>
      <c r="C16" s="5"/>
    </row>
    <row r="17" spans="2:3" ht="13.5" thickBot="1">
      <c r="B17" s="5"/>
      <c r="C17" s="5"/>
    </row>
    <row r="18" spans="2:9" ht="39" customHeight="1" thickBot="1">
      <c r="B18" s="70"/>
      <c r="C18" s="71"/>
      <c r="D18" s="29" t="str">
        <f aca="true" t="shared" si="0" ref="D18:I18">+D6</f>
        <v>NESTOR OLIVEROS MACHADO</v>
      </c>
      <c r="E18" s="29" t="str">
        <f t="shared" si="0"/>
        <v>ON LINE PRODUCCIONES T.V</v>
      </c>
      <c r="F18" s="29" t="str">
        <f t="shared" si="0"/>
        <v>YUMA VIDEO CINE EU.</v>
      </c>
      <c r="G18" s="29" t="str">
        <f t="shared" si="0"/>
        <v>WYF TELEVISIÓN LTDA.</v>
      </c>
      <c r="H18" s="29" t="str">
        <f t="shared" si="0"/>
        <v>VIRTUAL TELEVISIÓN.</v>
      </c>
      <c r="I18" s="29" t="str">
        <f t="shared" si="0"/>
        <v>SEÑAL CREATIVA</v>
      </c>
    </row>
    <row r="19" spans="2:9" ht="14.25" customHeight="1">
      <c r="B19" s="88" t="s">
        <v>3</v>
      </c>
      <c r="C19" s="89"/>
      <c r="D19" s="23"/>
      <c r="E19" s="26"/>
      <c r="F19" s="23"/>
      <c r="G19" s="26"/>
      <c r="H19" s="23"/>
      <c r="I19" s="23"/>
    </row>
    <row r="20" spans="2:9" ht="12.75">
      <c r="B20" s="6" t="s">
        <v>4</v>
      </c>
      <c r="C20" s="21"/>
      <c r="D20" s="24">
        <f>18000000/500000</f>
        <v>36</v>
      </c>
      <c r="E20" s="27">
        <f>74849320/10901917</f>
        <v>6.865702609917137</v>
      </c>
      <c r="F20" s="63">
        <f>305345279/163169087</f>
        <v>1.8713426949554484</v>
      </c>
      <c r="G20" s="27">
        <f>289163882.61/266754712.16</f>
        <v>1.0840066526605872</v>
      </c>
      <c r="H20" s="24">
        <f>794550309/428844846</f>
        <v>1.8527687027396385</v>
      </c>
      <c r="I20" s="24">
        <f>193907925/125394539</f>
        <v>1.5463825342505546</v>
      </c>
    </row>
    <row r="21" spans="2:9" ht="13.5" thickBot="1">
      <c r="B21" s="9" t="s">
        <v>9</v>
      </c>
      <c r="C21" s="22"/>
      <c r="D21" s="25">
        <v>182300000</v>
      </c>
      <c r="E21" s="28">
        <v>87576806</v>
      </c>
      <c r="F21" s="25">
        <v>244957658</v>
      </c>
      <c r="G21" s="28">
        <v>53756648.61</v>
      </c>
      <c r="H21" s="64">
        <v>595758432</v>
      </c>
      <c r="I21" s="25">
        <v>228951712</v>
      </c>
    </row>
    <row r="22" spans="2:9" ht="13.5" thickBot="1">
      <c r="B22" s="84" t="s">
        <v>2</v>
      </c>
      <c r="C22" s="85"/>
      <c r="D22" s="19" t="s">
        <v>15</v>
      </c>
      <c r="E22" s="20" t="s">
        <v>15</v>
      </c>
      <c r="F22" s="19" t="s">
        <v>15</v>
      </c>
      <c r="G22" s="20" t="s">
        <v>15</v>
      </c>
      <c r="H22" s="19" t="s">
        <v>15</v>
      </c>
      <c r="I22" s="19" t="s">
        <v>15</v>
      </c>
    </row>
    <row r="24" ht="12.75">
      <c r="D24" s="7"/>
    </row>
    <row r="25" ht="12.75">
      <c r="D25" s="7"/>
    </row>
    <row r="26" ht="12.75">
      <c r="D26" s="8"/>
    </row>
  </sheetData>
  <mergeCells count="15">
    <mergeCell ref="B8:C8"/>
    <mergeCell ref="B13:C13"/>
    <mergeCell ref="B22:C22"/>
    <mergeCell ref="B14:C14"/>
    <mergeCell ref="B19:C19"/>
    <mergeCell ref="B3:I3"/>
    <mergeCell ref="B10:C10"/>
    <mergeCell ref="B18:C18"/>
    <mergeCell ref="B6:C6"/>
    <mergeCell ref="B12:C12"/>
    <mergeCell ref="B5:I5"/>
    <mergeCell ref="B4:I4"/>
    <mergeCell ref="B11:C11"/>
    <mergeCell ref="B9:C9"/>
    <mergeCell ref="B7:C7"/>
  </mergeCells>
  <printOptions horizontalCentered="1" verticalCentered="1"/>
  <pageMargins left="0.75" right="0.75" top="1" bottom="1" header="0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2"/>
  <sheetViews>
    <sheetView workbookViewId="0" topLeftCell="A1">
      <selection activeCell="C24" sqref="C24"/>
    </sheetView>
  </sheetViews>
  <sheetFormatPr defaultColWidth="11.421875" defaultRowHeight="12.75"/>
  <cols>
    <col min="1" max="1" width="16.421875" style="1" customWidth="1"/>
    <col min="2" max="2" width="15.28125" style="1" customWidth="1"/>
    <col min="3" max="3" width="28.7109375" style="1" customWidth="1"/>
    <col min="4" max="4" width="23.00390625" style="1" customWidth="1"/>
    <col min="5" max="5" width="19.00390625" style="1" customWidth="1"/>
    <col min="6" max="6" width="22.7109375" style="1" bestFit="1" customWidth="1"/>
    <col min="7" max="16384" width="11.421875" style="1" customWidth="1"/>
  </cols>
  <sheetData>
    <row r="2" ht="12.75" customHeight="1"/>
    <row r="3" spans="2:5" ht="19.5" customHeight="1">
      <c r="B3" s="67" t="s">
        <v>5</v>
      </c>
      <c r="C3" s="67"/>
      <c r="D3" s="67"/>
      <c r="E3" s="67"/>
    </row>
    <row r="4" spans="2:5" ht="19.5" customHeight="1">
      <c r="B4" s="77" t="str">
        <f>+EFIN!B4</f>
        <v>INVITACION DIRECTA No.016 DE 2007</v>
      </c>
      <c r="C4" s="77"/>
      <c r="D4" s="77"/>
      <c r="E4" s="77"/>
    </row>
    <row r="5" spans="2:5" ht="37.5" customHeight="1">
      <c r="B5" s="90" t="str">
        <f>+EFIN!B5</f>
        <v>CONTRATAR UNA PRODUCTORA DE TELEVISIÓN QUE SUMINISTRE LOS EQUIPOS TÉCNICOS Y EL PERSONAL NECESARIO PARA LA PRODUCCIÓN DE 4 PROGRAMAS DE TELEVISIÓN, RELACIONADOS CON LA GESTIÓN DE LA CONTRALORÍA GENERAL DE LA REPÚBLICA.</v>
      </c>
      <c r="C5" s="90"/>
      <c r="D5" s="90"/>
      <c r="E5" s="90"/>
    </row>
    <row r="6" spans="2:5" ht="13.5" thickBot="1">
      <c r="B6" s="10"/>
      <c r="C6" s="10"/>
      <c r="D6" s="10"/>
      <c r="E6" s="10"/>
    </row>
    <row r="7" spans="1:5" ht="13.5" customHeight="1">
      <c r="A7" s="2"/>
      <c r="B7" s="101" t="s">
        <v>6</v>
      </c>
      <c r="C7" s="102"/>
      <c r="D7" s="97" t="s">
        <v>8</v>
      </c>
      <c r="E7" s="99" t="s">
        <v>7</v>
      </c>
    </row>
    <row r="8" spans="2:5" ht="13.5" thickBot="1">
      <c r="B8" s="103"/>
      <c r="C8" s="104"/>
      <c r="D8" s="98"/>
      <c r="E8" s="100"/>
    </row>
    <row r="9" spans="2:5" s="11" customFormat="1" ht="12.75">
      <c r="B9" s="95" t="s">
        <v>16</v>
      </c>
      <c r="C9" s="96"/>
      <c r="D9" s="34">
        <v>135000000</v>
      </c>
      <c r="E9" s="31"/>
    </row>
    <row r="10" spans="2:6" ht="12.75">
      <c r="B10" s="91" t="str">
        <f>+EFIN!E6</f>
        <v>ON LINE PRODUCCIONES T.V</v>
      </c>
      <c r="C10" s="92"/>
      <c r="D10" s="36">
        <v>129920000</v>
      </c>
      <c r="E10" s="32">
        <f>+(D14/D10)*80</f>
        <v>79.03104963054187</v>
      </c>
      <c r="F10" s="8"/>
    </row>
    <row r="11" spans="2:6" ht="12.75">
      <c r="B11" s="91" t="str">
        <f>+EFIN!G6</f>
        <v>WYF TELEVISIÓN LTDA.</v>
      </c>
      <c r="C11" s="92"/>
      <c r="D11" s="36">
        <v>126900000</v>
      </c>
      <c r="E11" s="32">
        <f>+(D11/D14)*90</f>
        <v>88.98572777227174</v>
      </c>
      <c r="F11" s="8"/>
    </row>
    <row r="12" spans="2:6" ht="12.75">
      <c r="B12" s="91" t="str">
        <f>+EFIN!H6</f>
        <v>VIRTUAL TELEVISIÓN.</v>
      </c>
      <c r="C12" s="92"/>
      <c r="D12" s="35">
        <v>126912123</v>
      </c>
      <c r="E12" s="48">
        <v>100</v>
      </c>
      <c r="F12" s="8"/>
    </row>
    <row r="13" spans="2:6" ht="12.75" customHeight="1" thickBot="1">
      <c r="B13" s="93" t="str">
        <f>+EFIN!I6</f>
        <v>SEÑAL CREATIVA</v>
      </c>
      <c r="C13" s="94"/>
      <c r="D13" s="35">
        <v>123000000</v>
      </c>
      <c r="E13" s="32">
        <f>+(D13/D14)*90</f>
        <v>86.2509418123674</v>
      </c>
      <c r="F13" s="8"/>
    </row>
    <row r="14" spans="2:5" ht="13.5" thickBot="1">
      <c r="B14" s="84" t="s">
        <v>17</v>
      </c>
      <c r="C14" s="85"/>
      <c r="D14" s="37">
        <f>AVERAGE(D9:D13)</f>
        <v>128346424.6</v>
      </c>
      <c r="E14" s="33"/>
    </row>
    <row r="15" spans="2:6" ht="12.75">
      <c r="B15" s="5"/>
      <c r="C15" s="5"/>
      <c r="F15" s="7"/>
    </row>
    <row r="16" spans="2:4" ht="12.75">
      <c r="B16" s="5"/>
      <c r="C16" s="5"/>
      <c r="D16" s="12"/>
    </row>
    <row r="17" spans="2:5" ht="12.75">
      <c r="B17" s="5"/>
      <c r="C17" s="5"/>
      <c r="D17" s="13"/>
      <c r="E17" s="14"/>
    </row>
    <row r="18" spans="2:5" ht="14.25" customHeight="1">
      <c r="B18" s="5"/>
      <c r="C18" s="5"/>
      <c r="D18" s="15"/>
      <c r="E18" s="7"/>
    </row>
    <row r="19" spans="2:5" ht="12.75">
      <c r="B19" s="5"/>
      <c r="C19" s="5"/>
      <c r="D19" s="15"/>
      <c r="E19" s="7"/>
    </row>
    <row r="20" spans="2:5" ht="12.75">
      <c r="B20" s="5"/>
      <c r="C20" s="5"/>
      <c r="D20" s="16"/>
      <c r="E20" s="16"/>
    </row>
    <row r="21" spans="2:5" ht="12.75">
      <c r="B21" s="5"/>
      <c r="C21" s="5"/>
      <c r="D21" s="47"/>
      <c r="E21" s="17"/>
    </row>
    <row r="22" spans="2:5" ht="12.75">
      <c r="B22" s="105"/>
      <c r="C22" s="105"/>
      <c r="D22" s="18"/>
      <c r="E22" s="18"/>
    </row>
  </sheetData>
  <mergeCells count="12">
    <mergeCell ref="B5:E5"/>
    <mergeCell ref="B10:C10"/>
    <mergeCell ref="B11:C11"/>
    <mergeCell ref="B13:C13"/>
    <mergeCell ref="B12:C12"/>
    <mergeCell ref="B9:C9"/>
    <mergeCell ref="B14:C14"/>
    <mergeCell ref="B3:E3"/>
    <mergeCell ref="D7:D8"/>
    <mergeCell ref="E7:E8"/>
    <mergeCell ref="B4:E4"/>
    <mergeCell ref="B7:C8"/>
  </mergeCells>
  <printOptions horizontalCentered="1" verticalCentered="1"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RTVC</dc:creator>
  <cp:keywords/>
  <dc:description/>
  <cp:lastModifiedBy>rmalaver</cp:lastModifiedBy>
  <cp:lastPrinted>2007-11-21T13:49:13Z</cp:lastPrinted>
  <dcterms:created xsi:type="dcterms:W3CDTF">2006-05-03T14:08:50Z</dcterms:created>
  <dcterms:modified xsi:type="dcterms:W3CDTF">2007-11-26T13:44:49Z</dcterms:modified>
  <cp:category/>
  <cp:version/>
  <cp:contentType/>
  <cp:contentStatus/>
</cp:coreProperties>
</file>