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<sst xmlns="http://schemas.openxmlformats.org/spreadsheetml/2006/main" count="48" uniqueCount="47">
  <si>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MANJUI</t>
  </si>
  <si>
    <t>C.KENNEDY</t>
  </si>
  <si>
    <t>LA AZALEA</t>
  </si>
  <si>
    <t>P. AMAYA</t>
  </si>
  <si>
    <t>MONTERIA</t>
  </si>
  <si>
    <t>JURISDICCIONES</t>
  </si>
  <si>
    <t>GALERAS</t>
  </si>
  <si>
    <t>LEBRIJA</t>
  </si>
  <si>
    <t>PLANADAS</t>
  </si>
  <si>
    <t>EL RUIZ</t>
  </si>
  <si>
    <t>LA POPA</t>
  </si>
  <si>
    <t>EL TIGRE</t>
  </si>
  <si>
    <t>TASAJERO</t>
  </si>
  <si>
    <t>ALGUACIL</t>
  </si>
  <si>
    <t>LA PITA</t>
  </si>
  <si>
    <t>MUNCHIQUE</t>
  </si>
  <si>
    <t>LA RUSIA</t>
  </si>
  <si>
    <t>MARTINICA</t>
  </si>
  <si>
    <t>C. NEIVA</t>
  </si>
  <si>
    <t>GABINETE</t>
  </si>
  <si>
    <t>CAREPA</t>
  </si>
  <si>
    <t>MONTEZUMA</t>
  </si>
  <si>
    <t>MIRADOR</t>
  </si>
  <si>
    <t>SABOYA</t>
  </si>
  <si>
    <t>BUENAVISTA</t>
  </si>
  <si>
    <t>C. ORIENTE</t>
  </si>
  <si>
    <t>SAN GIL</t>
  </si>
  <si>
    <t>SAN ANDRES I.</t>
  </si>
  <si>
    <t>MALAGA</t>
  </si>
  <si>
    <t>LETICIA</t>
  </si>
  <si>
    <t>ESTACION</t>
  </si>
  <si>
    <t>CUBRIMIENTO POBLACIONAL</t>
  </si>
  <si>
    <t>ID</t>
  </si>
  <si>
    <t>TOTAL</t>
  </si>
  <si>
    <t>Valor mínimo</t>
  </si>
  <si>
    <t>Total Poblacion cubierta</t>
  </si>
  <si>
    <t>Valor facturado/mes</t>
  </si>
  <si>
    <t>Valor administración</t>
  </si>
  <si>
    <t>Total Descuento de Administración</t>
  </si>
  <si>
    <t>TOTAL PAGO MES ADMON</t>
  </si>
  <si>
    <t>% CUBRIMIENTO</t>
  </si>
  <si>
    <t>Descuento máximo/mes</t>
  </si>
  <si>
    <t>Indicador promedio obtenido / mes</t>
  </si>
  <si>
    <t>FACTOR(%Cubrimiento*Descuento máximo mes)</t>
  </si>
  <si>
    <t>DESCUENTO (Valor Administración*FACTOR)</t>
  </si>
  <si>
    <t>TOTAL MEDIA/MES</t>
  </si>
  <si>
    <t>TABLA ESTIMATIVA ANEXA 1 - RED PRIMARIA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</si>
</sst>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%"/>
    <numFmt numFmtId="175" formatCode="0.000%"/>
    <numFmt numFmtId="176" formatCode="_ &quot;$&quot;\ * #,##0.000_ ;_ &quot;$&quot;\ * \-#,##0.000_ ;_ &quot;$&quot;\ * &quot;-&quot;???_ ;_ @_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5" fontId="0" fillId="0" borderId="10" xfId="54" applyNumberFormat="1" applyFont="1" applyBorder="1" applyAlignment="1">
      <alignment/>
    </xf>
    <xf numFmtId="0" fontId="1" fillId="0" borderId="10" xfId="0" applyFont="1" applyBorder="1" applyAlignment="1">
      <alignment/>
    </xf>
    <xf numFmtId="173" fontId="0" fillId="0" borderId="0" xfId="48" applyNumberFormat="1" applyFont="1" applyBorder="1" applyAlignment="1">
      <alignment/>
    </xf>
    <xf numFmtId="10" fontId="0" fillId="0" borderId="0" xfId="54" applyNumberFormat="1" applyFont="1" applyBorder="1" applyAlignment="1">
      <alignment/>
    </xf>
    <xf numFmtId="170" fontId="0" fillId="0" borderId="10" xfId="50" applyFont="1" applyBorder="1" applyAlignment="1">
      <alignment/>
    </xf>
    <xf numFmtId="0" fontId="1" fillId="33" borderId="10" xfId="0" applyFont="1" applyFill="1" applyBorder="1" applyAlignment="1">
      <alignment/>
    </xf>
    <xf numFmtId="170" fontId="0" fillId="33" borderId="10" xfId="5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0" fillId="34" borderId="10" xfId="5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9" fontId="0" fillId="35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1" fillId="36" borderId="10" xfId="0" applyFont="1" applyFill="1" applyBorder="1" applyAlignment="1">
      <alignment/>
    </xf>
    <xf numFmtId="170" fontId="0" fillId="36" borderId="10" xfId="50" applyFont="1" applyFill="1" applyBorder="1" applyAlignment="1">
      <alignment/>
    </xf>
    <xf numFmtId="0" fontId="1" fillId="37" borderId="10" xfId="0" applyFont="1" applyFill="1" applyBorder="1" applyAlignment="1">
      <alignment/>
    </xf>
    <xf numFmtId="170" fontId="1" fillId="0" borderId="10" xfId="50" applyFont="1" applyBorder="1" applyAlignment="1">
      <alignment/>
    </xf>
    <xf numFmtId="175" fontId="1" fillId="0" borderId="10" xfId="0" applyNumberFormat="1" applyFont="1" applyBorder="1" applyAlignment="1">
      <alignment/>
    </xf>
    <xf numFmtId="170" fontId="1" fillId="37" borderId="10" xfId="50" applyFont="1" applyFill="1" applyBorder="1" applyAlignment="1">
      <alignment/>
    </xf>
    <xf numFmtId="0" fontId="0" fillId="0" borderId="10" xfId="0" applyFill="1" applyBorder="1" applyAlignment="1">
      <alignment/>
    </xf>
    <xf numFmtId="173" fontId="0" fillId="0" borderId="10" xfId="48" applyNumberFormat="1" applyFont="1" applyFill="1" applyBorder="1" applyAlignment="1">
      <alignment/>
    </xf>
    <xf numFmtId="10" fontId="0" fillId="0" borderId="10" xfId="54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3" fontId="1" fillId="0" borderId="10" xfId="48" applyNumberFormat="1" applyFont="1" applyBorder="1" applyAlignment="1">
      <alignment/>
    </xf>
    <xf numFmtId="170" fontId="0" fillId="0" borderId="0" xfId="0" applyNumberFormat="1" applyAlignment="1">
      <alignment/>
    </xf>
    <xf numFmtId="10" fontId="1" fillId="0" borderId="10" xfId="54" applyNumberFormat="1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.00390625" style="0" bestFit="1" customWidth="1"/>
    <col min="2" max="2" width="33.00390625" style="0" customWidth="1"/>
    <col min="3" max="3" width="19.00390625" style="0" customWidth="1"/>
    <col min="4" max="4" width="20.57421875" style="0" customWidth="1"/>
    <col min="5" max="5" width="14.57421875" style="0" customWidth="1"/>
    <col min="6" max="6" width="22.421875" style="0" customWidth="1"/>
    <col min="7" max="7" width="15.57421875" style="0" customWidth="1"/>
  </cols>
  <sheetData>
    <row r="1" ht="12.75">
      <c r="D1" s="31" t="s">
        <v>46</v>
      </c>
    </row>
    <row r="2" ht="12.75">
      <c r="D2" s="31"/>
    </row>
    <row r="3" spans="2:3" ht="12.75">
      <c r="B3" s="15" t="s">
        <v>34</v>
      </c>
      <c r="C3" s="16">
        <v>0.95</v>
      </c>
    </row>
    <row r="4" spans="2:3" ht="12.75">
      <c r="B4" s="15" t="s">
        <v>35</v>
      </c>
      <c r="C4" s="17">
        <f>SUM(C13:C42)</f>
        <v>36095879</v>
      </c>
    </row>
    <row r="5" spans="2:3" ht="12.75">
      <c r="B5" s="13" t="s">
        <v>41</v>
      </c>
      <c r="C5" s="14">
        <v>0.3</v>
      </c>
    </row>
    <row r="6" spans="2:3" ht="12.75">
      <c r="B6" s="18" t="s">
        <v>36</v>
      </c>
      <c r="C6" s="19">
        <v>1420000000</v>
      </c>
    </row>
    <row r="7" spans="2:3" ht="12.75">
      <c r="B7" s="7" t="s">
        <v>37</v>
      </c>
      <c r="C7" s="10">
        <f>C6*0.08</f>
        <v>113600000</v>
      </c>
    </row>
    <row r="8" spans="2:4" ht="12.75">
      <c r="B8" s="20" t="s">
        <v>38</v>
      </c>
      <c r="C8" s="23">
        <f>SUM(G13:G42)</f>
        <v>34080000.00000001</v>
      </c>
      <c r="D8" s="29"/>
    </row>
    <row r="9" spans="2:3" ht="12.75">
      <c r="B9" s="11" t="s">
        <v>39</v>
      </c>
      <c r="C9" s="12">
        <f>C7-C8</f>
        <v>79520000</v>
      </c>
    </row>
    <row r="12" spans="1:7" ht="63" customHeight="1">
      <c r="A12" s="2" t="s">
        <v>32</v>
      </c>
      <c r="B12" s="2" t="s">
        <v>30</v>
      </c>
      <c r="C12" s="2" t="s">
        <v>31</v>
      </c>
      <c r="D12" s="3" t="s">
        <v>40</v>
      </c>
      <c r="E12" s="3" t="s">
        <v>42</v>
      </c>
      <c r="F12" s="3" t="s">
        <v>43</v>
      </c>
      <c r="G12" s="3" t="s">
        <v>44</v>
      </c>
    </row>
    <row r="13" spans="1:7" ht="12.75">
      <c r="A13" s="1">
        <v>1</v>
      </c>
      <c r="B13" s="24" t="s">
        <v>0</v>
      </c>
      <c r="C13" s="25">
        <v>9541458</v>
      </c>
      <c r="D13" s="26">
        <f>C13/$C$4</f>
        <v>0.264336491154572</v>
      </c>
      <c r="E13" s="26">
        <v>0.94</v>
      </c>
      <c r="F13" s="6">
        <f aca="true" t="shared" si="0" ref="F13:F42">D13*$C$5</f>
        <v>0.0793009473463716</v>
      </c>
      <c r="G13" s="21">
        <f>IF(E13&lt;95%,F13*$C$7,0)</f>
        <v>9008587.618547814</v>
      </c>
    </row>
    <row r="14" spans="1:7" ht="12.75">
      <c r="A14" s="1">
        <v>2</v>
      </c>
      <c r="B14" s="24" t="s">
        <v>1</v>
      </c>
      <c r="C14" s="25">
        <v>4289354</v>
      </c>
      <c r="D14" s="26">
        <f aca="true" t="shared" si="1" ref="D14:D42">C14/$C$4</f>
        <v>0.11883223566878645</v>
      </c>
      <c r="E14" s="26">
        <v>0.94</v>
      </c>
      <c r="F14" s="6">
        <f t="shared" si="0"/>
        <v>0.03564967070063593</v>
      </c>
      <c r="G14" s="21">
        <f>IF(E14&lt;95%,F14*$C$7,0)</f>
        <v>4049802.591592242</v>
      </c>
    </row>
    <row r="15" spans="1:7" ht="12.75">
      <c r="A15" s="1">
        <v>3</v>
      </c>
      <c r="B15" s="24" t="s">
        <v>2</v>
      </c>
      <c r="C15" s="25">
        <v>3717424</v>
      </c>
      <c r="D15" s="26">
        <f t="shared" si="1"/>
        <v>0.10298749062185188</v>
      </c>
      <c r="E15" s="26">
        <v>0.94</v>
      </c>
      <c r="F15" s="6">
        <f t="shared" si="0"/>
        <v>0.03089624718655556</v>
      </c>
      <c r="G15" s="21">
        <f aca="true" t="shared" si="2" ref="G15:G42">IF(E15&lt;95%,F15*$C$7,0)</f>
        <v>3509813.680392712</v>
      </c>
    </row>
    <row r="16" spans="1:7" ht="12.75">
      <c r="A16" s="1">
        <v>4</v>
      </c>
      <c r="B16" s="24" t="s">
        <v>3</v>
      </c>
      <c r="C16" s="25">
        <v>3069687</v>
      </c>
      <c r="D16" s="26">
        <f t="shared" si="1"/>
        <v>0.0850425889337672</v>
      </c>
      <c r="E16" s="26">
        <v>0.94</v>
      </c>
      <c r="F16" s="6">
        <f t="shared" si="0"/>
        <v>0.02551277668013016</v>
      </c>
      <c r="G16" s="21">
        <f t="shared" si="2"/>
        <v>2898251.4308627862</v>
      </c>
    </row>
    <row r="17" spans="1:7" ht="12.75">
      <c r="A17" s="1">
        <v>5</v>
      </c>
      <c r="B17" s="24" t="s">
        <v>4</v>
      </c>
      <c r="C17" s="25">
        <v>1453799</v>
      </c>
      <c r="D17" s="26">
        <f t="shared" si="1"/>
        <v>0.04027603815936994</v>
      </c>
      <c r="E17" s="26">
        <v>0.94</v>
      </c>
      <c r="F17" s="6">
        <f t="shared" si="0"/>
        <v>0.012082811447810982</v>
      </c>
      <c r="G17" s="21">
        <f t="shared" si="2"/>
        <v>1372607.3804713276</v>
      </c>
    </row>
    <row r="18" spans="1:7" ht="12.75">
      <c r="A18" s="1">
        <v>6</v>
      </c>
      <c r="B18" s="24" t="s">
        <v>5</v>
      </c>
      <c r="C18" s="25">
        <v>1173330</v>
      </c>
      <c r="D18" s="26">
        <f t="shared" si="1"/>
        <v>0.03250592678460608</v>
      </c>
      <c r="E18" s="26">
        <v>0.94</v>
      </c>
      <c r="F18" s="6">
        <f t="shared" si="0"/>
        <v>0.009751778035381823</v>
      </c>
      <c r="G18" s="21">
        <f t="shared" si="2"/>
        <v>1107801.9848193752</v>
      </c>
    </row>
    <row r="19" spans="1:7" ht="12.75">
      <c r="A19" s="1">
        <v>7</v>
      </c>
      <c r="B19" s="24" t="s">
        <v>6</v>
      </c>
      <c r="C19" s="25">
        <v>1090924</v>
      </c>
      <c r="D19" s="26">
        <f t="shared" si="1"/>
        <v>0.030222951489836277</v>
      </c>
      <c r="E19" s="26">
        <v>0.94</v>
      </c>
      <c r="F19" s="6">
        <f t="shared" si="0"/>
        <v>0.009066885446950883</v>
      </c>
      <c r="G19" s="21">
        <f t="shared" si="2"/>
        <v>1029998.1867736203</v>
      </c>
    </row>
    <row r="20" spans="1:7" ht="12.75">
      <c r="A20" s="1">
        <v>8</v>
      </c>
      <c r="B20" s="24" t="s">
        <v>7</v>
      </c>
      <c r="C20" s="25">
        <v>1092483</v>
      </c>
      <c r="D20" s="26">
        <f t="shared" si="1"/>
        <v>0.030266142015824022</v>
      </c>
      <c r="E20" s="26">
        <v>0.94</v>
      </c>
      <c r="F20" s="6">
        <f t="shared" si="0"/>
        <v>0.009079842604747207</v>
      </c>
      <c r="G20" s="21">
        <f t="shared" si="2"/>
        <v>1031470.1198992827</v>
      </c>
    </row>
    <row r="21" spans="1:7" ht="12.75">
      <c r="A21" s="1">
        <v>9</v>
      </c>
      <c r="B21" s="24" t="s">
        <v>8</v>
      </c>
      <c r="C21" s="25">
        <v>997145.95</v>
      </c>
      <c r="D21" s="26">
        <f t="shared" si="1"/>
        <v>0.027624924994900386</v>
      </c>
      <c r="E21" s="26">
        <v>0.94</v>
      </c>
      <c r="F21" s="6">
        <f t="shared" si="0"/>
        <v>0.008287477498470116</v>
      </c>
      <c r="G21" s="21">
        <f t="shared" si="2"/>
        <v>941457.4438262051</v>
      </c>
    </row>
    <row r="22" spans="1:7" ht="12.75">
      <c r="A22" s="1">
        <v>10</v>
      </c>
      <c r="B22" s="24" t="s">
        <v>9</v>
      </c>
      <c r="C22" s="25">
        <v>980584.85</v>
      </c>
      <c r="D22" s="26">
        <f t="shared" si="1"/>
        <v>0.027166116386859562</v>
      </c>
      <c r="E22" s="26">
        <v>0.94</v>
      </c>
      <c r="F22" s="6">
        <f t="shared" si="0"/>
        <v>0.008149834916057868</v>
      </c>
      <c r="G22" s="21">
        <f t="shared" si="2"/>
        <v>925821.2464641739</v>
      </c>
    </row>
    <row r="23" spans="1:7" ht="12.75">
      <c r="A23" s="1">
        <v>11</v>
      </c>
      <c r="B23" s="24" t="s">
        <v>10</v>
      </c>
      <c r="C23" s="25">
        <v>921614</v>
      </c>
      <c r="D23" s="26">
        <f t="shared" si="1"/>
        <v>0.025532388337183864</v>
      </c>
      <c r="E23" s="26">
        <v>0.94</v>
      </c>
      <c r="F23" s="6">
        <f t="shared" si="0"/>
        <v>0.007659716501155159</v>
      </c>
      <c r="G23" s="21">
        <f t="shared" si="2"/>
        <v>870143.794531226</v>
      </c>
    </row>
    <row r="24" spans="1:7" ht="12.75">
      <c r="A24" s="1">
        <v>12</v>
      </c>
      <c r="B24" s="24" t="s">
        <v>11</v>
      </c>
      <c r="C24" s="25">
        <v>817857</v>
      </c>
      <c r="D24" s="26">
        <f t="shared" si="1"/>
        <v>0.022657905075535077</v>
      </c>
      <c r="E24" s="26">
        <v>0.94</v>
      </c>
      <c r="F24" s="6">
        <f t="shared" si="0"/>
        <v>0.006797371522660523</v>
      </c>
      <c r="G24" s="21">
        <f t="shared" si="2"/>
        <v>772181.4049742355</v>
      </c>
    </row>
    <row r="25" spans="1:7" ht="12.75">
      <c r="A25" s="1">
        <v>13</v>
      </c>
      <c r="B25" s="24" t="s">
        <v>12</v>
      </c>
      <c r="C25" s="25">
        <v>814782</v>
      </c>
      <c r="D25" s="26">
        <f t="shared" si="1"/>
        <v>0.02257271529528343</v>
      </c>
      <c r="E25" s="26">
        <v>0.94</v>
      </c>
      <c r="F25" s="6">
        <f t="shared" si="0"/>
        <v>0.006771814588585029</v>
      </c>
      <c r="G25" s="21">
        <f t="shared" si="2"/>
        <v>769278.1372632593</v>
      </c>
    </row>
    <row r="26" spans="1:7" ht="12.75">
      <c r="A26" s="1">
        <v>14</v>
      </c>
      <c r="B26" s="24" t="s">
        <v>13</v>
      </c>
      <c r="C26" s="25">
        <v>1102155.2</v>
      </c>
      <c r="D26" s="26">
        <f t="shared" si="1"/>
        <v>0.030534100582506937</v>
      </c>
      <c r="E26" s="26">
        <v>0.94</v>
      </c>
      <c r="F26" s="6">
        <f t="shared" si="0"/>
        <v>0.009160230174752081</v>
      </c>
      <c r="G26" s="21">
        <f t="shared" si="2"/>
        <v>1040602.1478518364</v>
      </c>
    </row>
    <row r="27" spans="1:7" ht="12.75">
      <c r="A27" s="1">
        <v>15</v>
      </c>
      <c r="B27" s="24" t="s">
        <v>14</v>
      </c>
      <c r="C27" s="25">
        <v>753471</v>
      </c>
      <c r="D27" s="26">
        <f t="shared" si="1"/>
        <v>0.02087415574503671</v>
      </c>
      <c r="E27" s="26">
        <v>0.94</v>
      </c>
      <c r="F27" s="6">
        <f t="shared" si="0"/>
        <v>0.006262246723511013</v>
      </c>
      <c r="G27" s="21">
        <f t="shared" si="2"/>
        <v>711391.2277908511</v>
      </c>
    </row>
    <row r="28" spans="1:7" ht="12.75">
      <c r="A28" s="1">
        <v>16</v>
      </c>
      <c r="B28" s="24" t="s">
        <v>15</v>
      </c>
      <c r="C28" s="25">
        <v>729871</v>
      </c>
      <c r="D28" s="26">
        <f t="shared" si="1"/>
        <v>0.020220341496601315</v>
      </c>
      <c r="E28" s="26">
        <v>0.94</v>
      </c>
      <c r="F28" s="6">
        <f t="shared" si="0"/>
        <v>0.006066102448980394</v>
      </c>
      <c r="G28" s="21">
        <f t="shared" si="2"/>
        <v>689109.2382041727</v>
      </c>
    </row>
    <row r="29" spans="1:7" ht="12.75">
      <c r="A29" s="1">
        <v>17</v>
      </c>
      <c r="B29" s="24" t="s">
        <v>16</v>
      </c>
      <c r="C29" s="25">
        <v>538655</v>
      </c>
      <c r="D29" s="26">
        <f t="shared" si="1"/>
        <v>0.014922894660634251</v>
      </c>
      <c r="E29" s="26">
        <v>0.94</v>
      </c>
      <c r="F29" s="6">
        <f t="shared" si="0"/>
        <v>0.004476868398190275</v>
      </c>
      <c r="G29" s="21">
        <f t="shared" si="2"/>
        <v>508572.2500344153</v>
      </c>
    </row>
    <row r="30" spans="1:7" ht="12.75">
      <c r="A30" s="1">
        <v>18</v>
      </c>
      <c r="B30" s="24" t="s">
        <v>17</v>
      </c>
      <c r="C30" s="25">
        <v>532705</v>
      </c>
      <c r="D30" s="26">
        <f t="shared" si="1"/>
        <v>0.014758055898846514</v>
      </c>
      <c r="E30" s="26">
        <v>0.94</v>
      </c>
      <c r="F30" s="6">
        <f t="shared" si="0"/>
        <v>0.004427416769653954</v>
      </c>
      <c r="G30" s="21">
        <f t="shared" si="2"/>
        <v>502954.54503268923</v>
      </c>
    </row>
    <row r="31" spans="1:7" ht="12.75">
      <c r="A31" s="1">
        <v>19</v>
      </c>
      <c r="B31" s="24" t="s">
        <v>18</v>
      </c>
      <c r="C31" s="25">
        <v>461439</v>
      </c>
      <c r="D31" s="26">
        <f t="shared" si="1"/>
        <v>0.012783703092533084</v>
      </c>
      <c r="E31" s="26">
        <v>0.94</v>
      </c>
      <c r="F31" s="6">
        <f t="shared" si="0"/>
        <v>0.003835110927759925</v>
      </c>
      <c r="G31" s="21">
        <f t="shared" si="2"/>
        <v>435668.60139352747</v>
      </c>
    </row>
    <row r="32" spans="1:7" ht="12.75">
      <c r="A32" s="1">
        <v>20</v>
      </c>
      <c r="B32" s="24" t="s">
        <v>19</v>
      </c>
      <c r="C32" s="25">
        <v>435758</v>
      </c>
      <c r="D32" s="26">
        <f t="shared" si="1"/>
        <v>0.012072236833462346</v>
      </c>
      <c r="E32" s="26">
        <v>0.94</v>
      </c>
      <c r="F32" s="6">
        <f t="shared" si="0"/>
        <v>0.0036216710500387036</v>
      </c>
      <c r="G32" s="21">
        <f t="shared" si="2"/>
        <v>411421.8312843967</v>
      </c>
    </row>
    <row r="33" spans="1:7" ht="12.75">
      <c r="A33" s="1">
        <v>21</v>
      </c>
      <c r="B33" s="24" t="s">
        <v>20</v>
      </c>
      <c r="C33" s="25">
        <v>403349</v>
      </c>
      <c r="D33" s="26">
        <f t="shared" si="1"/>
        <v>0.011174378105600366</v>
      </c>
      <c r="E33" s="26">
        <v>0.94</v>
      </c>
      <c r="F33" s="6">
        <f t="shared" si="0"/>
        <v>0.0033523134316801096</v>
      </c>
      <c r="G33" s="21">
        <f t="shared" si="2"/>
        <v>380822.80583886045</v>
      </c>
    </row>
    <row r="34" spans="1:7" ht="12.75">
      <c r="A34" s="1">
        <v>22</v>
      </c>
      <c r="B34" s="24" t="s">
        <v>21</v>
      </c>
      <c r="C34" s="25">
        <v>345487</v>
      </c>
      <c r="D34" s="26">
        <f t="shared" si="1"/>
        <v>0.009571369629203378</v>
      </c>
      <c r="E34" s="26">
        <v>0.94</v>
      </c>
      <c r="F34" s="6">
        <f t="shared" si="0"/>
        <v>0.0028714108887610136</v>
      </c>
      <c r="G34" s="21">
        <f t="shared" si="2"/>
        <v>326192.2769632511</v>
      </c>
    </row>
    <row r="35" spans="1:7" ht="12.75">
      <c r="A35" s="1">
        <v>23</v>
      </c>
      <c r="B35" s="24" t="s">
        <v>22</v>
      </c>
      <c r="C35" s="25">
        <v>200839</v>
      </c>
      <c r="D35" s="26">
        <f t="shared" si="1"/>
        <v>0.005564042366165955</v>
      </c>
      <c r="E35" s="26">
        <v>0.94</v>
      </c>
      <c r="F35" s="6">
        <f t="shared" si="0"/>
        <v>0.0016692127098497866</v>
      </c>
      <c r="G35" s="21">
        <f t="shared" si="2"/>
        <v>189622.56383893575</v>
      </c>
    </row>
    <row r="36" spans="1:7" ht="12.75">
      <c r="A36" s="1">
        <v>24</v>
      </c>
      <c r="B36" s="24" t="s">
        <v>23</v>
      </c>
      <c r="C36" s="25">
        <v>147591</v>
      </c>
      <c r="D36" s="26">
        <f t="shared" si="1"/>
        <v>0.004088860116136803</v>
      </c>
      <c r="E36" s="26">
        <v>0.94</v>
      </c>
      <c r="F36" s="6">
        <f t="shared" si="0"/>
        <v>0.001226658034841041</v>
      </c>
      <c r="G36" s="21">
        <f t="shared" si="2"/>
        <v>139348.35275794225</v>
      </c>
    </row>
    <row r="37" spans="1:7" ht="12.75">
      <c r="A37" s="1">
        <v>25</v>
      </c>
      <c r="B37" s="24" t="s">
        <v>24</v>
      </c>
      <c r="C37" s="25">
        <v>125627</v>
      </c>
      <c r="D37" s="26">
        <f t="shared" si="1"/>
        <v>0.0034803696011946406</v>
      </c>
      <c r="E37" s="26">
        <v>0.94</v>
      </c>
      <c r="F37" s="6">
        <f t="shared" si="0"/>
        <v>0.001044110880358392</v>
      </c>
      <c r="G37" s="21">
        <f t="shared" si="2"/>
        <v>118610.99600871334</v>
      </c>
    </row>
    <row r="38" spans="1:7" ht="12.75">
      <c r="A38" s="1">
        <v>26</v>
      </c>
      <c r="B38" s="24" t="s">
        <v>25</v>
      </c>
      <c r="C38" s="25">
        <v>122743</v>
      </c>
      <c r="D38" s="26">
        <f t="shared" si="1"/>
        <v>0.003400471283716349</v>
      </c>
      <c r="E38" s="26">
        <v>0.94</v>
      </c>
      <c r="F38" s="6">
        <f t="shared" si="0"/>
        <v>0.0010201413851149046</v>
      </c>
      <c r="G38" s="21">
        <f t="shared" si="2"/>
        <v>115888.06134905317</v>
      </c>
    </row>
    <row r="39" spans="1:7" ht="12.75">
      <c r="A39" s="1">
        <v>27</v>
      </c>
      <c r="B39" s="24" t="s">
        <v>26</v>
      </c>
      <c r="C39" s="25">
        <v>87251</v>
      </c>
      <c r="D39" s="26">
        <f t="shared" si="1"/>
        <v>0.0024172011436541</v>
      </c>
      <c r="E39" s="26">
        <v>0.94</v>
      </c>
      <c r="F39" s="6">
        <f t="shared" si="0"/>
        <v>0.0007251603430962299</v>
      </c>
      <c r="G39" s="21">
        <f t="shared" si="2"/>
        <v>82378.21497573171</v>
      </c>
    </row>
    <row r="40" spans="1:7" ht="12.75">
      <c r="A40" s="1">
        <v>28</v>
      </c>
      <c r="B40" s="24" t="s">
        <v>27</v>
      </c>
      <c r="C40" s="25">
        <v>67912</v>
      </c>
      <c r="D40" s="26">
        <f t="shared" si="1"/>
        <v>0.0018814336118535859</v>
      </c>
      <c r="E40" s="26">
        <v>0.94</v>
      </c>
      <c r="F40" s="6">
        <f t="shared" si="0"/>
        <v>0.0005644300835560758</v>
      </c>
      <c r="G40" s="21">
        <f t="shared" si="2"/>
        <v>64119.25749197021</v>
      </c>
    </row>
    <row r="41" spans="1:7" ht="12.75">
      <c r="A41" s="1">
        <v>29</v>
      </c>
      <c r="B41" s="24" t="s">
        <v>28</v>
      </c>
      <c r="C41" s="25">
        <v>42751</v>
      </c>
      <c r="D41" s="26">
        <f t="shared" si="1"/>
        <v>0.0011843734294432892</v>
      </c>
      <c r="E41" s="26">
        <v>0.94</v>
      </c>
      <c r="F41" s="6">
        <f t="shared" si="0"/>
        <v>0.0003553120288329867</v>
      </c>
      <c r="G41" s="21">
        <f t="shared" si="2"/>
        <v>40363.44647542729</v>
      </c>
    </row>
    <row r="42" spans="1:7" ht="12.75">
      <c r="A42" s="1">
        <v>30</v>
      </c>
      <c r="B42" s="24" t="s">
        <v>29</v>
      </c>
      <c r="C42" s="25">
        <v>37832</v>
      </c>
      <c r="D42" s="26">
        <f t="shared" si="1"/>
        <v>0.0010480974850342335</v>
      </c>
      <c r="E42" s="26">
        <v>0.94</v>
      </c>
      <c r="F42" s="6">
        <f t="shared" si="0"/>
        <v>0.00031442924551027</v>
      </c>
      <c r="G42" s="21">
        <f t="shared" si="2"/>
        <v>35719.162289966676</v>
      </c>
    </row>
    <row r="43" spans="2:7" s="4" customFormat="1" ht="12.75">
      <c r="B43" s="27" t="s">
        <v>33</v>
      </c>
      <c r="C43" s="28">
        <f>SUM(C13:C42)</f>
        <v>36095879</v>
      </c>
      <c r="D43" s="30" t="s">
        <v>45</v>
      </c>
      <c r="E43" s="30">
        <f>AVERAGE(E13:E42)</f>
        <v>0.9400000000000003</v>
      </c>
      <c r="F43" s="22" t="s">
        <v>33</v>
      </c>
      <c r="G43" s="21">
        <f>SUM(G13:G42)</f>
        <v>34080000.00000001</v>
      </c>
    </row>
    <row r="44" spans="3:5" s="4" customFormat="1" ht="14.25" customHeight="1">
      <c r="C44" s="8"/>
      <c r="D44" s="9"/>
      <c r="E44" s="9"/>
    </row>
    <row r="45" s="4" customFormat="1" ht="11.25" customHeight="1">
      <c r="B45" s="5"/>
    </row>
    <row r="46" spans="1:2" s="4" customFormat="1" ht="12.75">
      <c r="A46" s="5"/>
      <c r="B46" s="5"/>
    </row>
    <row r="47" s="4" customFormat="1" ht="12.75"/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Teklefonica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rudy.avendano</dc:creator>
  <cp:keywords/>
  <dc:description/>
  <cp:lastModifiedBy>ramalaver</cp:lastModifiedBy>
  <dcterms:created xsi:type="dcterms:W3CDTF">2008-06-24T15:40:20Z</dcterms:created>
  <dcterms:modified xsi:type="dcterms:W3CDTF">2008-11-27T17:26:26Z</dcterms:modified>
  <cp:category/>
  <cp:version/>
  <cp:contentType/>
  <cp:contentStatus/>
</cp:coreProperties>
</file>