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1"/>
  </bookViews>
  <sheets>
    <sheet name="EFIN" sheetId="1" r:id="rId1"/>
    <sheet name="ECON" sheetId="2" r:id="rId2"/>
  </sheets>
  <definedNames>
    <definedName name="_xlnm.Print_Area" localSheetId="1">'ECON'!$A$3:$F$18</definedName>
    <definedName name="_xlnm.Print_Area" localSheetId="0">'EFIN'!$B$3:$E$28</definedName>
  </definedNames>
  <calcPr fullCalcOnLoad="1"/>
</workbook>
</file>

<file path=xl/sharedStrings.xml><?xml version="1.0" encoding="utf-8"?>
<sst xmlns="http://schemas.openxmlformats.org/spreadsheetml/2006/main" count="55" uniqueCount="36">
  <si>
    <t>EVALUACIÓN FINANCIERA</t>
  </si>
  <si>
    <t>DOCUMENTOS FINANCIEROS</t>
  </si>
  <si>
    <t>X</t>
  </si>
  <si>
    <t>CALIFICACIÓN</t>
  </si>
  <si>
    <t>INDICE DE LIQUIDEZ</t>
  </si>
  <si>
    <t>IL= Activo corriente / Pasivo corriente</t>
  </si>
  <si>
    <t>NIVEL DE ENDEUDAMIENTO</t>
  </si>
  <si>
    <t>NE= Pasivo total / Activo total</t>
  </si>
  <si>
    <t>CUMPLE</t>
  </si>
  <si>
    <t>INDICE DE CAPITAL DE TRABAJO</t>
  </si>
  <si>
    <t>INDICE DE PATRIMONIO LIQUIDO</t>
  </si>
  <si>
    <t>IPL= AT - PT</t>
  </si>
  <si>
    <t>ICT= AC - PC</t>
  </si>
  <si>
    <t>VALOR</t>
  </si>
  <si>
    <t>PUNTAJE</t>
  </si>
  <si>
    <t>EVALUACIÓN ECONOMICA</t>
  </si>
  <si>
    <t>&gt;20%</t>
  </si>
  <si>
    <t>&gt;10%</t>
  </si>
  <si>
    <t>&lt;70%</t>
  </si>
  <si>
    <t>&gt; 1</t>
  </si>
  <si>
    <t>EMPRESA</t>
  </si>
  <si>
    <t>PROMEDIO</t>
  </si>
  <si>
    <t>TOTAL PUNTAJE</t>
  </si>
  <si>
    <t>INVITACION 018-2008</t>
  </si>
  <si>
    <t xml:space="preserve">
PARA CONTRATAR LA COMPRA DE EQUIPOS PARA LA GESTIÓN DE PROGRAMACIÓN – CANAL INSTITUCIONAL- ÉNFASIS REGISTRO AUDIOVISUAL PRESIDENCIA DE LA REPÚBLICA”. 
</t>
  </si>
  <si>
    <t xml:space="preserve">a) Estados Financieros comparativos 2006 - 2007, firmados por el Representante Legal, el Contador y Revisor Fiscal de la empresa si es el caso.
</t>
  </si>
  <si>
    <t xml:space="preserve">b) Certificación de los Estados Financieros según Artículo 37 Ley 222/95.
</t>
  </si>
  <si>
    <t xml:space="preserve">
c) Dictamen del revisor fiscal, o a falta de éste, de un Contador Público independiente según Artículo 38 Ley 222/95.
</t>
  </si>
  <si>
    <t>d) Notas a los Estados Financieros según Artículo 36 Ley 222/95.</t>
  </si>
  <si>
    <t>e) Copia de la tarjeta profesional, Certificados de vigencia y Antecedentes Disciplinarios del contador y/o del revisor fiscal, expedidos por la Junta Central de Contadores, con fecha no mayor a noventa (90) días calendario, anteriores a la fecha del presente proceso de contratación.</t>
  </si>
  <si>
    <t xml:space="preserve">
f) Declaración de Renta de los años 2007
</t>
  </si>
  <si>
    <t>VCR LTDA</t>
  </si>
  <si>
    <t>COMERCIAL CURACAO S.A.</t>
  </si>
  <si>
    <t>GRUPO 3</t>
  </si>
  <si>
    <t>GRUPO 1</t>
  </si>
  <si>
    <t>Evalua: Jefatura de Analisis Financiero y Presupuesto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</si>
</sst>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_ ;\-#,##0\ "/>
    <numFmt numFmtId="179" formatCode="#,##0.00_ ;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.0_ ;_ * \-#,##0.0_ ;_ * &quot;-&quot;??_ ;_ @_ "/>
    <numFmt numFmtId="184" formatCode="_ * #,##0_ ;_ * \-#,##0_ ;_ * &quot;-&quot;??_ ;_ @_ 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00_ ;_ * \-#,##0.000_ ;_ * &quot;-&quot;??_ ;_ @_ "/>
    <numFmt numFmtId="188" formatCode="_ * #,##0.0000_ ;_ * \-#,##0.0000_ ;_ * &quot;-&quot;??_ ;_ @_ "/>
    <numFmt numFmtId="189" formatCode="0.00000000"/>
    <numFmt numFmtId="190" formatCode="0.0000000000"/>
    <numFmt numFmtId="191" formatCode="0.00000000000"/>
    <numFmt numFmtId="192" formatCode="0.000000000"/>
    <numFmt numFmtId="193" formatCode="0.0%"/>
    <numFmt numFmtId="194" formatCode="0.000%"/>
    <numFmt numFmtId="195" formatCode="_ * #,##0.00000_ ;_ * \-#,##0.00000_ ;_ * &quot;-&quot;??_ ;_ @_ "/>
    <numFmt numFmtId="196" formatCode="#,##0.0"/>
    <numFmt numFmtId="197" formatCode="_ [$€-2]\ * #,##0.00_ ;_ [$€-2]\ * \-#,##0.00_ ;_ [$€-2]\ * &quot;-&quot;??_ "/>
    <numFmt numFmtId="198" formatCode="&quot;$&quot;\ #,##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0.0000000000000000000"/>
    <numFmt numFmtId="207" formatCode="_(* #,##0.0000_);_(* \(#,##0.0000\);_(* &quot;-&quot;????_);_(@_)"/>
    <numFmt numFmtId="208" formatCode="_(* #,##0.00000_);_(* \(#,##0.00000\);_(* &quot;-&quot;????_);_(@_)"/>
    <numFmt numFmtId="209" formatCode="_(* #,##0.000_);_(* \(#,##0.000\);_(* &quot;-&quot;????_);_(@_)"/>
    <numFmt numFmtId="210" formatCode="_(* #,##0.00_);_(* \(#,##0.00\);_(* &quot;-&quot;????_);_(@_)"/>
    <numFmt numFmtId="211" formatCode="_(* #,##0.0_);_(* \(#,##0.0\);_(* &quot;-&quot;????_);_(@_)"/>
    <numFmt numFmtId="212" formatCode="_(* #,##0_);_(* \(#,##0\);_(* &quot;-&quot;????_);_(@_)"/>
  </numFmts>
  <fonts count="4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9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/>
    </xf>
    <xf numFmtId="171" fontId="1" fillId="0" borderId="0" xfId="49" applyFont="1" applyAlignment="1">
      <alignment/>
    </xf>
    <xf numFmtId="9" fontId="1" fillId="0" borderId="0" xfId="0" applyNumberFormat="1" applyFont="1" applyAlignment="1">
      <alignment/>
    </xf>
    <xf numFmtId="171" fontId="2" fillId="0" borderId="0" xfId="49" applyFont="1" applyAlignment="1">
      <alignment/>
    </xf>
    <xf numFmtId="0" fontId="2" fillId="0" borderId="12" xfId="0" applyFont="1" applyBorder="1" applyAlignment="1">
      <alignment horizontal="left"/>
    </xf>
    <xf numFmtId="177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1" fillId="0" borderId="13" xfId="55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1" fillId="0" borderId="13" xfId="49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84" fontId="1" fillId="0" borderId="16" xfId="49" applyNumberFormat="1" applyFont="1" applyBorder="1" applyAlignment="1">
      <alignment horizontal="center"/>
    </xf>
    <xf numFmtId="184" fontId="1" fillId="0" borderId="13" xfId="49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184" fontId="1" fillId="0" borderId="17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/>
    </xf>
    <xf numFmtId="171" fontId="2" fillId="0" borderId="13" xfId="49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1" fontId="1" fillId="0" borderId="10" xfId="49" applyFont="1" applyBorder="1" applyAlignment="1">
      <alignment horizontal="center"/>
    </xf>
    <xf numFmtId="184" fontId="2" fillId="33" borderId="21" xfId="0" applyNumberFormat="1" applyFont="1" applyFill="1" applyBorder="1" applyAlignment="1">
      <alignment horizontal="center"/>
    </xf>
    <xf numFmtId="184" fontId="2" fillId="33" borderId="22" xfId="0" applyNumberFormat="1" applyFont="1" applyFill="1" applyBorder="1" applyAlignment="1">
      <alignment/>
    </xf>
    <xf numFmtId="184" fontId="1" fillId="0" borderId="2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/>
    </xf>
    <xf numFmtId="21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211" fontId="7" fillId="33" borderId="10" xfId="0" applyNumberFormat="1" applyFont="1" applyFill="1" applyBorder="1" applyAlignment="1">
      <alignment/>
    </xf>
    <xf numFmtId="184" fontId="2" fillId="0" borderId="10" xfId="0" applyNumberFormat="1" applyFont="1" applyFill="1" applyBorder="1" applyAlignment="1">
      <alignment horizontal="center" wrapText="1"/>
    </xf>
    <xf numFmtId="183" fontId="1" fillId="0" borderId="13" xfId="49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84" fontId="2" fillId="0" borderId="0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justify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justify" wrapText="1"/>
    </xf>
    <xf numFmtId="0" fontId="3" fillId="0" borderId="19" xfId="0" applyFont="1" applyFill="1" applyBorder="1" applyAlignment="1">
      <alignment horizontal="center" vertical="justify" wrapText="1"/>
    </xf>
    <xf numFmtId="0" fontId="4" fillId="33" borderId="42" xfId="0" applyFont="1" applyFill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4" fillId="0" borderId="11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top" wrapText="1"/>
    </xf>
    <xf numFmtId="171" fontId="2" fillId="33" borderId="10" xfId="49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5"/>
  <sheetViews>
    <sheetView zoomScalePageLayoutView="0" workbookViewId="0" topLeftCell="B16">
      <selection activeCell="B32" sqref="B32"/>
    </sheetView>
  </sheetViews>
  <sheetFormatPr defaultColWidth="11.421875" defaultRowHeight="12.75"/>
  <cols>
    <col min="1" max="1" width="6.00390625" style="1" hidden="1" customWidth="1"/>
    <col min="2" max="2" width="15.28125" style="1" customWidth="1"/>
    <col min="3" max="4" width="23.7109375" style="1" customWidth="1"/>
    <col min="5" max="5" width="21.28125" style="1" customWidth="1"/>
    <col min="6" max="16384" width="11.421875" style="1" customWidth="1"/>
  </cols>
  <sheetData>
    <row r="2" ht="12.75" customHeight="1"/>
    <row r="3" spans="2:5" ht="14.25" customHeight="1">
      <c r="B3" s="63" t="s">
        <v>0</v>
      </c>
      <c r="C3" s="63"/>
      <c r="D3" s="63"/>
      <c r="E3" s="63"/>
    </row>
    <row r="4" spans="2:5" ht="12.75">
      <c r="B4" s="64" t="s">
        <v>23</v>
      </c>
      <c r="C4" s="64"/>
      <c r="D4" s="64"/>
      <c r="E4" s="64"/>
    </row>
    <row r="5" spans="2:5" ht="51.75" customHeight="1" thickBot="1">
      <c r="B5" s="67" t="s">
        <v>24</v>
      </c>
      <c r="C5" s="67"/>
      <c r="D5" s="67"/>
      <c r="E5" s="67"/>
    </row>
    <row r="6" spans="2:5" ht="12.75" customHeight="1">
      <c r="B6" s="68" t="s">
        <v>1</v>
      </c>
      <c r="C6" s="69"/>
      <c r="D6" s="69" t="s">
        <v>32</v>
      </c>
      <c r="E6" s="69" t="s">
        <v>31</v>
      </c>
    </row>
    <row r="7" spans="1:5" ht="13.5" customHeight="1">
      <c r="A7" s="2"/>
      <c r="B7" s="70"/>
      <c r="C7" s="71"/>
      <c r="D7" s="71"/>
      <c r="E7" s="71"/>
    </row>
    <row r="8" spans="2:5" ht="39" customHeight="1" thickBot="1">
      <c r="B8" s="72"/>
      <c r="C8" s="73"/>
      <c r="D8" s="73"/>
      <c r="E8" s="73"/>
    </row>
    <row r="9" spans="2:5" ht="60" customHeight="1">
      <c r="B9" s="74" t="s">
        <v>25</v>
      </c>
      <c r="C9" s="75"/>
      <c r="D9" s="29" t="s">
        <v>2</v>
      </c>
      <c r="E9" s="29" t="s">
        <v>2</v>
      </c>
    </row>
    <row r="10" spans="2:5" ht="30" customHeight="1">
      <c r="B10" s="53" t="s">
        <v>26</v>
      </c>
      <c r="C10" s="54"/>
      <c r="D10" s="3" t="s">
        <v>2</v>
      </c>
      <c r="E10" s="3" t="s">
        <v>2</v>
      </c>
    </row>
    <row r="11" spans="2:5" ht="50.25" customHeight="1">
      <c r="B11" s="53" t="s">
        <v>27</v>
      </c>
      <c r="C11" s="54"/>
      <c r="D11" s="19" t="s">
        <v>2</v>
      </c>
      <c r="E11" s="3" t="s">
        <v>2</v>
      </c>
    </row>
    <row r="12" spans="2:5" ht="28.5" customHeight="1">
      <c r="B12" s="53" t="s">
        <v>28</v>
      </c>
      <c r="C12" s="54"/>
      <c r="D12" s="3" t="s">
        <v>2</v>
      </c>
      <c r="E12" s="3" t="s">
        <v>2</v>
      </c>
    </row>
    <row r="13" spans="2:5" ht="89.25" customHeight="1">
      <c r="B13" s="53" t="s">
        <v>29</v>
      </c>
      <c r="C13" s="54"/>
      <c r="D13" s="3" t="s">
        <v>2</v>
      </c>
      <c r="E13" s="19" t="s">
        <v>2</v>
      </c>
    </row>
    <row r="14" spans="2:5" ht="27.75" customHeight="1" thickBot="1">
      <c r="B14" s="65" t="s">
        <v>30</v>
      </c>
      <c r="C14" s="66"/>
      <c r="D14" s="30" t="s">
        <v>2</v>
      </c>
      <c r="E14" s="30" t="s">
        <v>2</v>
      </c>
    </row>
    <row r="15" spans="2:5" ht="13.5" thickBot="1">
      <c r="B15" s="55" t="s">
        <v>3</v>
      </c>
      <c r="C15" s="56"/>
      <c r="D15" s="27" t="s">
        <v>8</v>
      </c>
      <c r="E15" s="27" t="s">
        <v>8</v>
      </c>
    </row>
    <row r="16" spans="2:5" ht="13.5" thickBot="1">
      <c r="B16" s="4"/>
      <c r="C16" s="4"/>
      <c r="D16" s="4"/>
      <c r="E16" s="4"/>
    </row>
    <row r="17" spans="2:5" ht="12.75">
      <c r="B17" s="57"/>
      <c r="C17" s="58"/>
      <c r="D17" s="47" t="str">
        <f>+D6</f>
        <v>COMERCIAL CURACAO S.A.</v>
      </c>
      <c r="E17" s="50" t="str">
        <f>+E6</f>
        <v>VCR LTDA</v>
      </c>
    </row>
    <row r="18" spans="2:5" ht="13.5" customHeight="1">
      <c r="B18" s="59"/>
      <c r="C18" s="60"/>
      <c r="D18" s="48"/>
      <c r="E18" s="51"/>
    </row>
    <row r="19" spans="2:5" ht="56.25" customHeight="1" thickBot="1">
      <c r="B19" s="61"/>
      <c r="C19" s="62"/>
      <c r="D19" s="49"/>
      <c r="E19" s="52"/>
    </row>
    <row r="20" spans="1:5" ht="14.25" customHeight="1">
      <c r="A20" s="1" t="s">
        <v>19</v>
      </c>
      <c r="B20" s="77" t="s">
        <v>4</v>
      </c>
      <c r="C20" s="78"/>
      <c r="D20" s="10"/>
      <c r="E20" s="10"/>
    </row>
    <row r="21" spans="2:5" ht="12.75">
      <c r="B21" s="79" t="s">
        <v>5</v>
      </c>
      <c r="C21" s="80"/>
      <c r="D21" s="11">
        <f>7250540/3836624</f>
        <v>1.889822927657232</v>
      </c>
      <c r="E21" s="44">
        <f>1429735974.69/613644644.38</f>
        <v>2.329908665844454</v>
      </c>
    </row>
    <row r="22" spans="1:5" ht="12.75">
      <c r="A22" s="1" t="s">
        <v>18</v>
      </c>
      <c r="B22" s="6" t="s">
        <v>6</v>
      </c>
      <c r="C22" s="17"/>
      <c r="D22" s="12"/>
      <c r="E22" s="28"/>
    </row>
    <row r="23" spans="2:5" ht="12.75">
      <c r="B23" s="79" t="s">
        <v>7</v>
      </c>
      <c r="C23" s="80"/>
      <c r="D23" s="13">
        <f>4410330/7392317</f>
        <v>0.59660996680743</v>
      </c>
      <c r="E23" s="13">
        <f>613644644.38/1491683363.79</f>
        <v>0.4113772797069213</v>
      </c>
    </row>
    <row r="24" spans="1:5" ht="12.75">
      <c r="A24" s="1" t="s">
        <v>17</v>
      </c>
      <c r="B24" s="6" t="s">
        <v>9</v>
      </c>
      <c r="C24" s="18"/>
      <c r="D24" s="14"/>
      <c r="E24" s="15"/>
    </row>
    <row r="25" spans="2:5" ht="12.75">
      <c r="B25" s="79" t="s">
        <v>12</v>
      </c>
      <c r="C25" s="80"/>
      <c r="D25" s="21">
        <f>7250540000-3836624000</f>
        <v>3413916000</v>
      </c>
      <c r="E25" s="21">
        <f>1429735974.69-613644644.38</f>
        <v>816091330.3100001</v>
      </c>
    </row>
    <row r="26" spans="1:5" ht="12.75">
      <c r="A26" s="1" t="s">
        <v>16</v>
      </c>
      <c r="B26" s="6" t="s">
        <v>10</v>
      </c>
      <c r="C26" s="18"/>
      <c r="D26" s="14"/>
      <c r="E26" s="15"/>
    </row>
    <row r="27" spans="2:5" ht="13.5" thickBot="1">
      <c r="B27" s="81" t="s">
        <v>11</v>
      </c>
      <c r="C27" s="82"/>
      <c r="D27" s="20">
        <v>2981987000</v>
      </c>
      <c r="E27" s="20">
        <v>878038719.41</v>
      </c>
    </row>
    <row r="28" spans="2:5" ht="13.5" thickBot="1">
      <c r="B28" s="55" t="s">
        <v>3</v>
      </c>
      <c r="C28" s="76"/>
      <c r="D28" s="16" t="s">
        <v>8</v>
      </c>
      <c r="E28" s="16" t="s">
        <v>8</v>
      </c>
    </row>
    <row r="31" spans="3:4" ht="12.75">
      <c r="C31" s="7"/>
      <c r="D31" s="7"/>
    </row>
    <row r="32" spans="2:4" ht="12.75">
      <c r="B32" s="1" t="s">
        <v>35</v>
      </c>
      <c r="C32" s="7"/>
      <c r="D32" s="7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ht="12.75">
      <c r="D37" s="7"/>
    </row>
    <row r="38" spans="3:4" ht="12.75">
      <c r="C38" s="7"/>
      <c r="D38" s="7"/>
    </row>
    <row r="39" spans="3:4" ht="12.75">
      <c r="C39" s="7"/>
      <c r="D39" s="9"/>
    </row>
    <row r="40" spans="3:4" ht="12.75">
      <c r="C40" s="8"/>
      <c r="D40" s="9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</sheetData>
  <sheetProtection/>
  <mergeCells count="22">
    <mergeCell ref="B28:C28"/>
    <mergeCell ref="B20:C20"/>
    <mergeCell ref="B21:C21"/>
    <mergeCell ref="B23:C23"/>
    <mergeCell ref="B25:C25"/>
    <mergeCell ref="B27:C27"/>
    <mergeCell ref="B3:E3"/>
    <mergeCell ref="B4:E4"/>
    <mergeCell ref="B12:C12"/>
    <mergeCell ref="B14:C14"/>
    <mergeCell ref="B5:E5"/>
    <mergeCell ref="B11:C11"/>
    <mergeCell ref="B6:C8"/>
    <mergeCell ref="D6:D8"/>
    <mergeCell ref="B9:C9"/>
    <mergeCell ref="E6:E8"/>
    <mergeCell ref="D17:D19"/>
    <mergeCell ref="E17:E19"/>
    <mergeCell ref="B10:C10"/>
    <mergeCell ref="B13:C13"/>
    <mergeCell ref="B15:C15"/>
    <mergeCell ref="B17:C1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1"/>
  <sheetViews>
    <sheetView tabSelected="1" zoomScalePageLayoutView="0" workbookViewId="0" topLeftCell="A1">
      <selection activeCell="B46" sqref="B46"/>
    </sheetView>
  </sheetViews>
  <sheetFormatPr defaultColWidth="11.421875" defaultRowHeight="12.75"/>
  <cols>
    <col min="1" max="1" width="15.28125" style="1" customWidth="1"/>
    <col min="2" max="2" width="29.28125" style="1" customWidth="1"/>
    <col min="3" max="3" width="18.00390625" style="1" bestFit="1" customWidth="1"/>
    <col min="4" max="4" width="17.140625" style="1" customWidth="1"/>
    <col min="5" max="5" width="24.00390625" style="1" customWidth="1"/>
    <col min="6" max="6" width="18.421875" style="25" customWidth="1"/>
    <col min="7" max="7" width="39.421875" style="1" customWidth="1"/>
    <col min="8" max="8" width="18.7109375" style="1" customWidth="1"/>
    <col min="9" max="9" width="23.140625" style="1" customWidth="1"/>
    <col min="10" max="10" width="27.421875" style="1" customWidth="1"/>
    <col min="11" max="11" width="12.8515625" style="1" customWidth="1"/>
    <col min="12" max="12" width="13.421875" style="1" customWidth="1"/>
    <col min="13" max="13" width="16.00390625" style="1" customWidth="1"/>
    <col min="14" max="14" width="12.28125" style="1" customWidth="1"/>
    <col min="15" max="16384" width="11.421875" style="1" customWidth="1"/>
  </cols>
  <sheetData>
    <row r="2" ht="12.75" customHeight="1"/>
    <row r="3" spans="1:6" ht="12.75">
      <c r="A3" s="63" t="s">
        <v>15</v>
      </c>
      <c r="B3" s="63"/>
      <c r="C3" s="63"/>
      <c r="D3" s="63"/>
      <c r="E3" s="63"/>
      <c r="F3" s="63"/>
    </row>
    <row r="4" spans="1:6" ht="15.75" customHeight="1">
      <c r="A4" s="64" t="str">
        <f>+EFIN!B4</f>
        <v>INVITACION 018-2008</v>
      </c>
      <c r="B4" s="64"/>
      <c r="C4" s="64"/>
      <c r="D4" s="64"/>
      <c r="E4" s="64"/>
      <c r="F4" s="64"/>
    </row>
    <row r="5" spans="1:6" ht="50.25" customHeight="1">
      <c r="A5" s="92" t="str">
        <f>+EFIN!B5</f>
        <v>
PARA CONTRATAR LA COMPRA DE EQUIPOS PARA LA GESTIÓN DE PROGRAMACIÓN – CANAL INSTITUCIONAL- ÉNFASIS REGISTRO AUDIOVISUAL PRESIDENCIA DE LA REPÚBLICA”. 
</v>
      </c>
      <c r="B5" s="92"/>
      <c r="C5" s="92"/>
      <c r="D5" s="92"/>
      <c r="E5" s="92"/>
      <c r="F5" s="92"/>
    </row>
    <row r="6" spans="1:5" ht="13.5" customHeight="1" thickBot="1">
      <c r="A6" s="22"/>
      <c r="B6" s="22"/>
      <c r="C6" s="22"/>
      <c r="D6" s="22"/>
      <c r="E6" s="22"/>
    </row>
    <row r="7" spans="1:14" ht="12.75">
      <c r="A7" s="85" t="s">
        <v>34</v>
      </c>
      <c r="B7" s="86"/>
      <c r="C7" s="86"/>
      <c r="D7" s="87"/>
      <c r="E7" s="35"/>
      <c r="N7" s="5"/>
    </row>
    <row r="8" spans="1:5" ht="13.5" customHeight="1">
      <c r="A8" s="70" t="s">
        <v>20</v>
      </c>
      <c r="B8" s="71"/>
      <c r="C8" s="88" t="s">
        <v>13</v>
      </c>
      <c r="D8" s="89" t="s">
        <v>14</v>
      </c>
      <c r="E8" s="36"/>
    </row>
    <row r="9" spans="1:4" ht="12.75">
      <c r="A9" s="70"/>
      <c r="B9" s="71"/>
      <c r="C9" s="88"/>
      <c r="D9" s="89"/>
    </row>
    <row r="10" spans="1:6" s="23" customFormat="1" ht="18" customHeight="1">
      <c r="A10" s="83" t="str">
        <f>+EFIN!D6</f>
        <v>COMERCIAL CURACAO S.A.</v>
      </c>
      <c r="B10" s="84"/>
      <c r="C10" s="31">
        <v>88909824</v>
      </c>
      <c r="D10" s="24">
        <f>250*C11/C10</f>
        <v>250</v>
      </c>
      <c r="F10" s="39"/>
    </row>
    <row r="11" spans="1:5" ht="13.5" thickBot="1">
      <c r="A11" s="90" t="s">
        <v>21</v>
      </c>
      <c r="B11" s="91"/>
      <c r="C11" s="32">
        <f>AVERAGE(C10:C10)</f>
        <v>88909824</v>
      </c>
      <c r="D11" s="33"/>
      <c r="E11" s="46"/>
    </row>
    <row r="12" spans="1:3" ht="12.75">
      <c r="A12" s="5"/>
      <c r="B12" s="5"/>
      <c r="C12" s="25"/>
    </row>
    <row r="13" spans="1:5" ht="13.5" thickBot="1">
      <c r="A13" s="5"/>
      <c r="B13" s="5"/>
      <c r="C13" s="5"/>
      <c r="D13" s="26"/>
      <c r="E13" s="26"/>
    </row>
    <row r="14" spans="1:5" ht="12.75">
      <c r="A14" s="85" t="s">
        <v>33</v>
      </c>
      <c r="B14" s="86"/>
      <c r="C14" s="86"/>
      <c r="D14" s="87"/>
      <c r="E14" s="35"/>
    </row>
    <row r="15" spans="1:5" ht="13.5" customHeight="1">
      <c r="A15" s="70" t="s">
        <v>20</v>
      </c>
      <c r="B15" s="71"/>
      <c r="C15" s="88" t="s">
        <v>13</v>
      </c>
      <c r="D15" s="89" t="s">
        <v>14</v>
      </c>
      <c r="E15" s="36"/>
    </row>
    <row r="16" spans="1:5" ht="12.75">
      <c r="A16" s="70"/>
      <c r="B16" s="71"/>
      <c r="C16" s="88"/>
      <c r="D16" s="89"/>
      <c r="E16" s="36"/>
    </row>
    <row r="17" spans="1:6" s="23" customFormat="1" ht="12.75" customHeight="1">
      <c r="A17" s="83" t="str">
        <f>+A10</f>
        <v>COMERCIAL CURACAO S.A.</v>
      </c>
      <c r="B17" s="84"/>
      <c r="C17" s="31">
        <f>34114208+11470080</f>
        <v>45584288</v>
      </c>
      <c r="D17" s="34">
        <v>250</v>
      </c>
      <c r="E17" s="37"/>
      <c r="F17" s="39"/>
    </row>
    <row r="18" spans="1:4" ht="13.5" thickBot="1">
      <c r="A18" s="90" t="str">
        <f>+A11</f>
        <v>PROMEDIO</v>
      </c>
      <c r="B18" s="91"/>
      <c r="C18" s="32">
        <f>AVERAGE(C16:C17)</f>
        <v>45584288</v>
      </c>
      <c r="D18" s="33"/>
    </row>
    <row r="19" ht="12.75">
      <c r="N19" s="5"/>
    </row>
    <row r="20" spans="2:5" ht="40.5" customHeight="1" hidden="1">
      <c r="B20" s="43" t="e">
        <f>#REF!</f>
        <v>#REF!</v>
      </c>
      <c r="C20" s="41">
        <v>0</v>
      </c>
      <c r="D20" s="41" t="e">
        <f>#REF!</f>
        <v>#REF!</v>
      </c>
      <c r="E20" s="40" t="e">
        <f>#REF!</f>
        <v>#REF!</v>
      </c>
    </row>
    <row r="21" spans="2:5" ht="18" hidden="1">
      <c r="B21" s="38" t="s">
        <v>22</v>
      </c>
      <c r="C21" s="42">
        <f>SUM(C20:C20)</f>
        <v>0</v>
      </c>
      <c r="D21" s="42" t="e">
        <f>SUM(D20:D20)</f>
        <v>#REF!</v>
      </c>
      <c r="E21" s="42" t="e">
        <f>SUM(E20:E20)</f>
        <v>#REF!</v>
      </c>
    </row>
    <row r="22" ht="12.75" hidden="1"/>
    <row r="23" ht="12.75" hidden="1"/>
    <row r="24" ht="12.75" hidden="1"/>
    <row r="25" ht="12.75" hidden="1"/>
    <row r="27" spans="2:5" ht="12.75" hidden="1">
      <c r="B27" s="1">
        <v>2</v>
      </c>
      <c r="C27" s="7">
        <v>9240000</v>
      </c>
      <c r="D27" s="1">
        <v>1.16</v>
      </c>
      <c r="E27" s="45">
        <f aca="true" t="shared" si="0" ref="E27:E32">+B27*C27*D27</f>
        <v>21436800</v>
      </c>
    </row>
    <row r="28" spans="2:5" ht="12.75" hidden="1">
      <c r="B28" s="1">
        <v>4</v>
      </c>
      <c r="C28" s="7">
        <v>11160000</v>
      </c>
      <c r="D28" s="1">
        <v>1.16</v>
      </c>
      <c r="E28" s="45">
        <f t="shared" si="0"/>
        <v>51782400</v>
      </c>
    </row>
    <row r="29" spans="2:5" ht="12.75" hidden="1">
      <c r="B29" s="1">
        <v>4</v>
      </c>
      <c r="C29" s="7">
        <v>420000</v>
      </c>
      <c r="D29" s="1">
        <v>1.16</v>
      </c>
      <c r="E29" s="45">
        <f t="shared" si="0"/>
        <v>1948799.9999999998</v>
      </c>
    </row>
    <row r="30" spans="2:5" ht="12.75" hidden="1">
      <c r="B30" s="1">
        <v>12</v>
      </c>
      <c r="C30" s="7">
        <v>379200</v>
      </c>
      <c r="D30" s="1">
        <v>1.16</v>
      </c>
      <c r="E30" s="45">
        <f t="shared" si="0"/>
        <v>5278464</v>
      </c>
    </row>
    <row r="31" spans="2:5" ht="12.75" hidden="1">
      <c r="B31" s="1">
        <v>4</v>
      </c>
      <c r="C31" s="7">
        <v>1392000</v>
      </c>
      <c r="D31" s="1">
        <v>1.16</v>
      </c>
      <c r="E31" s="45">
        <f t="shared" si="0"/>
        <v>6458880</v>
      </c>
    </row>
    <row r="32" spans="2:5" ht="12.75" hidden="1">
      <c r="B32" s="1">
        <v>4</v>
      </c>
      <c r="C32" s="7">
        <v>432000</v>
      </c>
      <c r="D32" s="1">
        <v>1.16</v>
      </c>
      <c r="E32" s="45">
        <f t="shared" si="0"/>
        <v>2004479.9999999998</v>
      </c>
    </row>
    <row r="33" ht="12.75" hidden="1">
      <c r="E33" s="7">
        <f>SUM(E27:E32)</f>
        <v>88909824</v>
      </c>
    </row>
    <row r="34" ht="12.75" hidden="1"/>
    <row r="35" spans="2:5" ht="12.75" hidden="1">
      <c r="B35" s="1">
        <v>2</v>
      </c>
      <c r="C35" s="7">
        <v>4237200</v>
      </c>
      <c r="D35" s="1">
        <v>1.16</v>
      </c>
      <c r="E35" s="45">
        <f>+B35*C35*D35</f>
        <v>9830304</v>
      </c>
    </row>
    <row r="36" spans="2:5" ht="12.75" hidden="1">
      <c r="B36" s="1">
        <v>2</v>
      </c>
      <c r="C36" s="7">
        <v>4237200</v>
      </c>
      <c r="D36" s="1">
        <v>1.16</v>
      </c>
      <c r="E36" s="45">
        <f>+B36*C36*D36</f>
        <v>9830304</v>
      </c>
    </row>
    <row r="37" spans="2:5" ht="12.75" hidden="1">
      <c r="B37" s="1">
        <v>2</v>
      </c>
      <c r="C37" s="7">
        <v>6230000</v>
      </c>
      <c r="D37" s="1">
        <v>1.16</v>
      </c>
      <c r="E37" s="45">
        <f>+B37*C37*D37</f>
        <v>14453599.999999998</v>
      </c>
    </row>
    <row r="38" spans="2:5" ht="12.75" hidden="1">
      <c r="B38" s="1">
        <v>2</v>
      </c>
      <c r="C38" s="7">
        <v>1413000</v>
      </c>
      <c r="D38" s="1">
        <v>1.16</v>
      </c>
      <c r="E38" s="45">
        <f>+B38*C38*D38</f>
        <v>3278160</v>
      </c>
    </row>
    <row r="39" spans="2:5" ht="12.75" hidden="1">
      <c r="B39" s="1">
        <v>1</v>
      </c>
      <c r="C39" s="7">
        <v>7062000</v>
      </c>
      <c r="D39" s="1">
        <v>1.16</v>
      </c>
      <c r="E39" s="45">
        <f>+B39*C39*D39</f>
        <v>8191919.999999999</v>
      </c>
    </row>
    <row r="40" ht="12.75" hidden="1">
      <c r="E40" s="45">
        <f>SUM(E35:E39)</f>
        <v>45584288</v>
      </c>
    </row>
    <row r="41" ht="12.75">
      <c r="A41" s="1" t="s">
        <v>35</v>
      </c>
    </row>
  </sheetData>
  <sheetProtection/>
  <mergeCells count="15">
    <mergeCell ref="A18:B18"/>
    <mergeCell ref="A5:F5"/>
    <mergeCell ref="A10:B10"/>
    <mergeCell ref="A11:B11"/>
    <mergeCell ref="C8:C9"/>
    <mergeCell ref="D8:D9"/>
    <mergeCell ref="A8:B9"/>
    <mergeCell ref="A3:F3"/>
    <mergeCell ref="A4:F4"/>
    <mergeCell ref="A17:B17"/>
    <mergeCell ref="A14:D14"/>
    <mergeCell ref="A15:B16"/>
    <mergeCell ref="C15:C16"/>
    <mergeCell ref="D15:D16"/>
    <mergeCell ref="A7:D7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rmalaver</cp:lastModifiedBy>
  <cp:lastPrinted>2008-10-31T21:14:56Z</cp:lastPrinted>
  <dcterms:created xsi:type="dcterms:W3CDTF">2006-05-03T14:08:50Z</dcterms:created>
  <dcterms:modified xsi:type="dcterms:W3CDTF">2008-11-04T14:14:00Z</dcterms:modified>
  <cp:category/>
  <cp:version/>
  <cp:contentType/>
  <cp:contentStatus/>
</cp:coreProperties>
</file>